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495" activeTab="5"/>
  </bookViews>
  <sheets>
    <sheet name="дод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3">'4'!$A$1:$H$19</definedName>
    <definedName name="_xlnm.Print_Area" localSheetId="5">'6'!$A$1:$I$37</definedName>
  </definedNames>
  <calcPr fullCalcOnLoad="1"/>
</workbook>
</file>

<file path=xl/sharedStrings.xml><?xml version="1.0" encoding="utf-8"?>
<sst xmlns="http://schemas.openxmlformats.org/spreadsheetml/2006/main" count="300" uniqueCount="215">
  <si>
    <t>Код</t>
  </si>
  <si>
    <t>Загальний фонд</t>
  </si>
  <si>
    <t>Спеціальний фонд</t>
  </si>
  <si>
    <t>Всього</t>
  </si>
  <si>
    <t>грн.</t>
  </si>
  <si>
    <t>Найменування згідно
 з класифікацією доходів бюджету</t>
  </si>
  <si>
    <t>в т.ч. бюджет розвитку</t>
  </si>
  <si>
    <t>Податкові надходження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</si>
  <si>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</si>
  <si>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</si>
  <si>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</si>
  <si>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</si>
  <si>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</si>
  <si>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</si>
  <si>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сільськогосподарських товаровиробників,у яких частка сільськогосподарського товаровиробництва за попередній податковий (звітний) рік дорівнює або перевищує 75 відсотків</t>
  </si>
  <si>
    <t>Єдиний податок з юридичних осіб</t>
  </si>
  <si>
    <t>Єдиний податок з фізичних осіб</t>
  </si>
  <si>
    <t>Єдиний податок</t>
  </si>
  <si>
    <t>Державне  мито</t>
  </si>
  <si>
    <t>Державне  мито,що сплачується за місцем розгляду та оформлення  документів,у тому числі за оформлення документів на спадщину і дарування</t>
  </si>
  <si>
    <t>Місцеві  податки і збори</t>
  </si>
  <si>
    <t>Неподаткові   надходження</t>
  </si>
  <si>
    <t>Податок на нерухоме майно,відмінне від земельної ділянки сплачений юридичними особами,які ласниками обєктів нежитлової нерухомості</t>
  </si>
  <si>
    <t>Доходи   селищного  бюджету на 2017 рік</t>
  </si>
  <si>
    <t>Плата за надання інших адмінпослуг</t>
  </si>
  <si>
    <t>Податки на доходи,податки на прибуток,податки на збільшення ринкової вартості</t>
  </si>
  <si>
    <t>Податок  та збір на доходи фізичних осіб</t>
  </si>
  <si>
    <t>Податок на доходи фізичних осіб,що сплачується податковими агентами,із доходіфв платника податку у вигляді заробітної плати</t>
  </si>
  <si>
    <t>Податок на доходи фізичних осіб,що сплачується фізичними особами за результатами річного декалрування</t>
  </si>
  <si>
    <t>Податок на  майно</t>
  </si>
  <si>
    <t>Податок на нерухоме майно,відмінне від земельної ділянки сплачений фізичними особами,які є власниками обєктів житлової нерухомості</t>
  </si>
  <si>
    <t>Транспортний податок з юридичних осіб</t>
  </si>
  <si>
    <t>Адміністративні збори та платежі,доходи від некомерційної господарської діяльності</t>
  </si>
  <si>
    <t>Плата за надання адміністративних послуг</t>
  </si>
  <si>
    <t>Всього   доходів</t>
  </si>
  <si>
    <t xml:space="preserve">Офіційні  трансферти </t>
  </si>
  <si>
    <t xml:space="preserve">Базова  дотація </t>
  </si>
  <si>
    <t>Медична субвенція з державного бюджету місцевим бюджетам</t>
  </si>
  <si>
    <t>Освітня  субвенція з державного бюджету місцевим бюджетам</t>
  </si>
  <si>
    <t>Разом  власних  доходів</t>
  </si>
  <si>
    <t xml:space="preserve">Секретар   селищної    ради            </t>
  </si>
  <si>
    <t>Додаткова дотація з державного бюджету  місцевим  бюджетам на здійснення переданих з державного  бюджету видатків з утримання закладів освіти та охорони здоров'я</t>
  </si>
  <si>
    <t>Додаток № 2</t>
  </si>
  <si>
    <t>до рішення   сесії селищної   ради</t>
  </si>
  <si>
    <t>від  25.12.2016року  № 13 - 13 / V ІІ</t>
  </si>
  <si>
    <t>"Про селищний  бюджет  на 2017 рік"</t>
  </si>
  <si>
    <t>Фінансування  селищного бюджету на 2017 рік</t>
  </si>
  <si>
    <t>Назва</t>
  </si>
  <si>
    <t>у т.ч. бюджет розвитку</t>
  </si>
  <si>
    <t>Внутрішнє фінансування</t>
  </si>
  <si>
    <t>Фінансування за рахунок зміни залишків місцевих бюджетів</t>
  </si>
  <si>
    <t>На початок періоду</t>
  </si>
  <si>
    <t>На кінець періоду</t>
  </si>
  <si>
    <t>Фінансування за активними операціями</t>
  </si>
  <si>
    <t>Зміни обсягів готівкивих коштів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</si>
  <si>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</si>
  <si>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</si>
  <si>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Зміни обсягів готівкових коштів</t>
  </si>
  <si>
    <t>Всього за типом боргового зобов"язання</t>
  </si>
  <si>
    <t>Секретар  селищної   ради</t>
  </si>
  <si>
    <t xml:space="preserve">Міжбюджетні трансферти  з селищного бюджету  місцевим/державному бюджетам  на 2017 рік </t>
  </si>
  <si>
    <t>(тис. грн.)/грн.</t>
  </si>
  <si>
    <t>Код бюджету</t>
  </si>
  <si>
    <t xml:space="preserve">Назва місцевого бюджету адміністративно-територіальної одиниці  </t>
  </si>
  <si>
    <t xml:space="preserve">Дотації з селищного бюджету  </t>
  </si>
  <si>
    <t xml:space="preserve">Субвенції з селищного бюджету </t>
  </si>
  <si>
    <t>Субвенція загального фонду на:</t>
  </si>
  <si>
    <t>Субвенція спеціального фонду на:</t>
  </si>
  <si>
    <t>Інші додаткові дотації       код ТПКВМБ/ТКВКБМС  8700</t>
  </si>
  <si>
    <t>Додаткова дотація     код ТПКВМБ/ТКВКБМС  8680</t>
  </si>
  <si>
    <t>Освітня субвенція з державного бюджету місцевим бюджетам код ТПКВМБ/ТКВКБМС  8380</t>
  </si>
  <si>
    <t>Медична субвенція з державного бюджету місцевим бюджетам код ТПКВМБ/ТКВКБМС  8390</t>
  </si>
  <si>
    <t>…</t>
  </si>
  <si>
    <t>П'ятихатський районний бюджет</t>
  </si>
  <si>
    <t>2419500</t>
  </si>
  <si>
    <t>2517700</t>
  </si>
  <si>
    <t>5229100</t>
  </si>
  <si>
    <t>2722400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</si>
  <si>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</si>
  <si>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</si>
  <si>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</si>
  <si>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Найменування місцевої (регіональної) програми</t>
  </si>
  <si>
    <t>Разом загальний та спеціальний фонди</t>
  </si>
  <si>
    <t>Виконавчий   комітет  Лихівської  селищної  ради</t>
  </si>
  <si>
    <t>0310170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</si>
  <si>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</si>
  <si>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</si>
  <si>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Програма  розвитку місцевого самоврядування на території Лихівської селищної ради на 2016-2018 роки</t>
  </si>
  <si>
    <t>0317010</t>
  </si>
  <si>
    <t>0320</t>
  </si>
  <si>
    <t xml:space="preserve">Місцева  пожежна  охорона </t>
  </si>
  <si>
    <t xml:space="preserve">Програма забезпечення діяльності на території Лихівської селищної ради місцевої пожежної  команди на 2016  - 2018 роки                                  </t>
  </si>
  <si>
    <t>0311010</t>
  </si>
  <si>
    <t>1010</t>
  </si>
  <si>
    <t>Дошкільні освіта</t>
  </si>
  <si>
    <t>Програма дошкільної освіти на території Лихівської селищної ради на 2017 рік</t>
  </si>
  <si>
    <t>0311020</t>
  </si>
  <si>
    <t>1020</t>
  </si>
  <si>
    <t>Надання загальної середньої освіти загальноосвітніми навчальними закладами( в т.ч. школою-дитячим  садком ,інтернатом при школі)спеціалізованими школами,ліцеями,гімназіями,колегіумами</t>
  </si>
  <si>
    <t>Програма надання загальної середньої освіти загальноосвітніми навчальними закладами на території Лихівської селищної ради на 2017 рік</t>
  </si>
  <si>
    <t>0312020</t>
  </si>
  <si>
    <t>2010</t>
  </si>
  <si>
    <t>Багатопрофільна  стаціонарна  медична допомога населенню</t>
  </si>
  <si>
    <t>Програма багатопрофільної стаціонарної медичної допомоги населенню на території Лихівської селищної ради на 2017 рікохорона здоровя</t>
  </si>
  <si>
    <t>0314030</t>
  </si>
  <si>
    <t>0828</t>
  </si>
  <si>
    <t>Палаци і будинки культури, клуби та інші заклади клубного типу</t>
  </si>
  <si>
    <t>Програма культурного розвитку території Лихівської селищної ради на 2017 рік</t>
  </si>
  <si>
    <t>0313400</t>
  </si>
  <si>
    <t>1090</t>
  </si>
  <si>
    <t>Інші видатки на соціальний захист населення</t>
  </si>
  <si>
    <t>Селищна комплексна програма соціальної підтримки учасників антитерористичної операції та членів їхніх сімей на 2017 рік</t>
  </si>
  <si>
    <t>0316060</t>
  </si>
  <si>
    <t>0620</t>
  </si>
  <si>
    <t>Благоустрій  міст,сіл,селищ</t>
  </si>
  <si>
    <t xml:space="preserve">Програма  благоустрою населених пунктів Лихівської селищної ради на  2016- 2018 роки           </t>
  </si>
  <si>
    <t>0316310</t>
  </si>
  <si>
    <t>0490</t>
  </si>
  <si>
    <t>Капітальні вкладення</t>
  </si>
  <si>
    <t xml:space="preserve">Програма соціально-економічного та культурного розвитку території Лихівської селищної ради на 2017 рік </t>
  </si>
  <si>
    <t>0316650</t>
  </si>
  <si>
    <t>0456</t>
  </si>
  <si>
    <t>Видатки  на проведення  робіт,повязаних  із будівництвом,реконструкцією,ремонтом та утримання  автомобільних доріг</t>
  </si>
  <si>
    <t>Програма розвитку дорожнього господарства та безпеки руху на території Лихівської селищної ради  на 2016- 2018 роки</t>
  </si>
  <si>
    <t xml:space="preserve">Всього </t>
  </si>
  <si>
    <t>Секретар селищної   ради</t>
  </si>
  <si>
    <t xml:space="preserve">Перелік об׳єктів, видатки на які у 2017 році будуть проводитися за рахунок коштів бюджету  розвитку
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</si>
  <si>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</si>
  <si>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ТПКВКМБ/ТКВКБМС</t>
    </r>
    <r>
      <rPr>
        <b/>
        <sz val="8"/>
        <rFont val="Times New Roman"/>
        <family val="1"/>
      </rPr>
      <t>3</t>
    </r>
  </si>
  <si>
    <t>Код ФКВКБ4</t>
  </si>
  <si>
    <t>Найменування
головного розпорядника, відповідального виконавця, бюджетної програми або напряму видатків згідно з типовою відомчою/ТПКВКМБ/ТКВКБМС</t>
  </si>
  <si>
    <t>Назва обєктів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</si>
  <si>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</si>
  <si>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обєктів на майбутні роки</t>
  </si>
  <si>
    <t>Всього видатків на завершення будівництва об׳єктів на майбутні роки</t>
  </si>
  <si>
    <t>Разом видатків на поточний рік</t>
  </si>
  <si>
    <t>Виконавчий  комітет  Лихівської  селищної  ради</t>
  </si>
  <si>
    <t>0180</t>
  </si>
  <si>
    <t>Інші субвенції</t>
  </si>
  <si>
    <t>Капітальні видатки</t>
  </si>
  <si>
    <t>0170</t>
  </si>
  <si>
    <t>6060</t>
  </si>
  <si>
    <t>Благоустрій міст, сіл і селищ</t>
  </si>
  <si>
    <t>6310</t>
  </si>
  <si>
    <t>Реалізація заходів щодо інвестиційного розвитку території</t>
  </si>
  <si>
    <t>6650</t>
  </si>
  <si>
    <t>Утримання та розвиток інфраструктури доріг</t>
  </si>
  <si>
    <t>Секретар селищної  ради</t>
  </si>
  <si>
    <r>
      <t>РОЗПОДІЛ</t>
    </r>
    <r>
      <rPr>
        <b/>
        <sz val="14"/>
        <rFont val="Times New Roman"/>
        <family val="1"/>
      </rPr>
      <t xml:space="preserve">
видатків Лихівського селищного бюджету  на 2017 рік</t>
    </r>
  </si>
  <si>
    <t>Код програмної класифікації видатків та кредитування місцевих бюджетів1</t>
  </si>
  <si>
    <t xml:space="preserve"> Загальний фонд</t>
  </si>
  <si>
    <t>Спеціальнтй фонд</t>
  </si>
  <si>
    <t>РАЗОМ</t>
  </si>
  <si>
    <t>ВСЬОГО</t>
  </si>
  <si>
    <t>Видатки споживання</t>
  </si>
  <si>
    <t>з них</t>
  </si>
  <si>
    <t>Видатки розвитку</t>
  </si>
  <si>
    <t xml:space="preserve">оплата праці </t>
  </si>
  <si>
    <t>комунальні послуги та енергоносії</t>
  </si>
  <si>
    <t>бюджету розвитку</t>
  </si>
  <si>
    <t>Виконавчий  комітет Лихівської  селищної  ради</t>
  </si>
  <si>
    <t>0100</t>
  </si>
  <si>
    <t>1000</t>
  </si>
  <si>
    <t>0910</t>
  </si>
  <si>
    <t>7010</t>
  </si>
  <si>
    <t>Місцева пожежна охорона</t>
  </si>
  <si>
    <t>3000</t>
  </si>
  <si>
    <t>Соціальний захист та соціальне забезпечення</t>
  </si>
  <si>
    <t>0313240</t>
  </si>
  <si>
    <t>3240</t>
  </si>
  <si>
    <t>1050</t>
  </si>
  <si>
    <t>Організація та проведення громадських робіт</t>
  </si>
  <si>
    <t>3400</t>
  </si>
  <si>
    <t>6000</t>
  </si>
  <si>
    <t>Житлово-комунальне господарство</t>
  </si>
  <si>
    <t>6052</t>
  </si>
  <si>
    <t>Забезпечення функціонування водопровідно-каналізаційне господарство</t>
  </si>
  <si>
    <t>4000</t>
  </si>
  <si>
    <t>Культура і мистецтво</t>
  </si>
  <si>
    <t>4090</t>
  </si>
  <si>
    <t>6300</t>
  </si>
  <si>
    <t>Реалізація заходів щодо інвестиційного  розвитку територій</t>
  </si>
  <si>
    <t>6600</t>
  </si>
  <si>
    <t xml:space="preserve">Транспорт, дорожнє господарство, зв'язок, телекомунікації та інформатика </t>
  </si>
  <si>
    <t>8000</t>
  </si>
  <si>
    <t>Видатки, не віднесені до основних груп</t>
  </si>
  <si>
    <t>0318380</t>
  </si>
  <si>
    <t>8380</t>
  </si>
  <si>
    <t>Освітня субвенція з державного бюджету місцевим бюджетам</t>
  </si>
  <si>
    <t>0318390</t>
  </si>
  <si>
    <t>8390</t>
  </si>
  <si>
    <t>0318680</t>
  </si>
  <si>
    <t>8680</t>
  </si>
  <si>
    <t xml:space="preserve"> Додаткова дотація  з державного бюджету місцевим бюджетам на здійснення переданих з державного  бюджету видатків з утримання закладів  освіти та охорони здоров'я</t>
  </si>
  <si>
    <t>0318700</t>
  </si>
  <si>
    <t>8700</t>
  </si>
  <si>
    <t>Інші додаткові дотації</t>
  </si>
  <si>
    <t>0118800</t>
  </si>
  <si>
    <t>8800</t>
  </si>
  <si>
    <t>Всього видатків</t>
  </si>
  <si>
    <t>Секретар  селищної  ради</t>
  </si>
  <si>
    <t xml:space="preserve">   </t>
  </si>
  <si>
    <t>Код ТПКВКМБ/ТКВКБМС2</t>
  </si>
  <si>
    <t>Код ФКВКБ3</t>
  </si>
  <si>
    <t>0310000</t>
  </si>
  <si>
    <t>Дошкільна  освіта</t>
  </si>
  <si>
    <t>0316052</t>
  </si>
  <si>
    <t xml:space="preserve">Додаток № 6
до рішення  сесії селищної ради
  від 25.12.2016р. № 13- 3/VІІ             "Про селищний  бюджет  на 2016 рік"                                                                                                                                                                   </t>
  </si>
  <si>
    <t>Перелік місцевих програм,які фінансуватимуться за рахунок коштів селищного бюджету у 2017 році</t>
  </si>
  <si>
    <t xml:space="preserve">     Додаток 1                                                           до  рішення сесії  селищної  ради                      від  25.12.2016   №13-13/VІІ                           "Про селищний  бюджет  на 2017 рік"</t>
  </si>
  <si>
    <t>Додаток № 3                                                                           до рішення сесії Лихівської селищної ради                       від 25.12.2016 року  № 13-13/VI                                     "Про  селищний бюджет на 2017 рік"</t>
  </si>
  <si>
    <t>Додаток № 4
                                                                до рішення сесії  селищної ради                                                                 від  25.12.2016 р.№ 13 -13/VIІ "Про селищний бюджет на 2017 рік"</t>
  </si>
  <si>
    <t xml:space="preserve">Додаток № 5
до рішення сесії  селищної ради
                        від 25.12.2016року №13-13/VII                                     "Про селищний бюджет на 2017 рік"                       </t>
  </si>
  <si>
    <t>0300000</t>
  </si>
  <si>
    <t>04522000000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</si>
</sst>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color indexed="10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>
      <alignment vertical="top"/>
      <protection/>
    </xf>
    <xf numFmtId="0" fontId="36" fillId="0" borderId="0">
      <alignment vertical="top"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3" fontId="10" fillId="0" borderId="2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11" fillId="0" borderId="2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177" fontId="11" fillId="0" borderId="2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3" fontId="12" fillId="0" borderId="2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11" fillId="0" borderId="2" xfId="0" applyNumberFormat="1" applyFont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  <protection/>
    </xf>
    <xf numFmtId="3" fontId="14" fillId="0" borderId="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6" fillId="0" borderId="4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right" wrapText="1"/>
    </xf>
    <xf numFmtId="49" fontId="27" fillId="2" borderId="2" xfId="0" applyNumberFormat="1" applyFont="1" applyFill="1" applyBorder="1" applyAlignment="1">
      <alignment wrapText="1"/>
    </xf>
    <xf numFmtId="49" fontId="27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/>
      <protection/>
    </xf>
    <xf numFmtId="2" fontId="26" fillId="0" borderId="0" xfId="0" applyNumberFormat="1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77" fontId="10" fillId="0" borderId="2" xfId="18" applyNumberFormat="1" applyFont="1" applyBorder="1" applyAlignment="1">
      <alignment/>
      <protection/>
    </xf>
    <xf numFmtId="49" fontId="3" fillId="0" borderId="2" xfId="0" applyNumberFormat="1" applyFont="1" applyBorder="1" applyAlignment="1">
      <alignment horizontal="center" wrapText="1"/>
    </xf>
    <xf numFmtId="3" fontId="31" fillId="0" borderId="2" xfId="18" applyNumberFormat="1" applyFont="1" applyBorder="1" applyAlignment="1">
      <alignment/>
      <protection/>
    </xf>
    <xf numFmtId="49" fontId="3" fillId="0" borderId="2" xfId="0" applyNumberFormat="1" applyFont="1" applyFill="1" applyBorder="1" applyAlignment="1">
      <alignment horizontal="center"/>
    </xf>
    <xf numFmtId="3" fontId="32" fillId="0" borderId="2" xfId="18" applyNumberFormat="1" applyFont="1" applyBorder="1" applyAlignment="1">
      <alignment/>
      <protection/>
    </xf>
    <xf numFmtId="177" fontId="32" fillId="0" borderId="2" xfId="18" applyNumberFormat="1" applyFont="1" applyBorder="1" applyAlignment="1">
      <alignment/>
      <protection/>
    </xf>
    <xf numFmtId="0" fontId="3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justify" vertical="center" wrapText="1"/>
    </xf>
    <xf numFmtId="0" fontId="3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177" fontId="11" fillId="0" borderId="2" xfId="18" applyNumberFormat="1" applyFont="1" applyBorder="1">
      <alignment vertical="top"/>
      <protection/>
    </xf>
    <xf numFmtId="177" fontId="10" fillId="0" borderId="2" xfId="18" applyNumberFormat="1" applyFont="1" applyBorder="1" applyAlignment="1">
      <alignment vertical="center"/>
      <protection/>
    </xf>
    <xf numFmtId="49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justify" vertical="center" wrapText="1"/>
    </xf>
    <xf numFmtId="177" fontId="35" fillId="0" borderId="2" xfId="0" applyNumberFormat="1" applyFont="1" applyBorder="1" applyAlignment="1">
      <alignment vertical="justify"/>
    </xf>
    <xf numFmtId="0" fontId="3" fillId="0" borderId="0" xfId="0" applyFont="1" applyFill="1" applyAlignment="1">
      <alignment/>
    </xf>
    <xf numFmtId="0" fontId="3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20" applyNumberFormat="1" applyFont="1" applyFill="1" applyAlignment="1" applyProtection="1">
      <alignment/>
      <protection/>
    </xf>
    <xf numFmtId="0" fontId="5" fillId="0" borderId="5" xfId="20" applyNumberFormat="1" applyFont="1" applyFill="1" applyBorder="1" applyAlignment="1" applyProtection="1">
      <alignment horizontal="center" vertical="center" wrapText="1"/>
      <protection/>
    </xf>
    <xf numFmtId="0" fontId="5" fillId="0" borderId="6" xfId="20" applyNumberFormat="1" applyFont="1" applyFill="1" applyBorder="1" applyAlignment="1" applyProtection="1">
      <alignment horizontal="center" vertical="center" wrapText="1"/>
      <protection/>
    </xf>
    <xf numFmtId="0" fontId="33" fillId="0" borderId="2" xfId="20" applyFont="1" applyBorder="1" applyAlignment="1">
      <alignment horizontal="center" vertical="center" wrapText="1"/>
      <protection/>
    </xf>
    <xf numFmtId="49" fontId="33" fillId="0" borderId="2" xfId="20" applyNumberFormat="1" applyFont="1" applyBorder="1" applyAlignment="1">
      <alignment horizontal="center" vertical="center" wrapText="1"/>
      <protection/>
    </xf>
    <xf numFmtId="177" fontId="11" fillId="0" borderId="2" xfId="19" applyNumberFormat="1" applyFont="1" applyBorder="1" applyAlignment="1">
      <alignment vertical="top" wrapText="1"/>
      <protection/>
    </xf>
    <xf numFmtId="177" fontId="11" fillId="0" borderId="2" xfId="19" applyNumberFormat="1" applyFont="1" applyBorder="1">
      <alignment vertical="top"/>
      <protection/>
    </xf>
    <xf numFmtId="49" fontId="11" fillId="0" borderId="2" xfId="20" applyNumberFormat="1" applyFont="1" applyFill="1" applyBorder="1" applyAlignment="1">
      <alignment horizontal="center"/>
      <protection/>
    </xf>
    <xf numFmtId="0" fontId="11" fillId="0" borderId="2" xfId="20" applyFont="1" applyFill="1" applyBorder="1" applyAlignment="1">
      <alignment horizontal="left" vertical="center" wrapText="1"/>
      <protection/>
    </xf>
    <xf numFmtId="49" fontId="20" fillId="0" borderId="2" xfId="20" applyNumberFormat="1" applyFont="1" applyBorder="1" applyAlignment="1">
      <alignment horizontal="center" vertical="center" wrapText="1"/>
      <protection/>
    </xf>
    <xf numFmtId="177" fontId="11" fillId="0" borderId="2" xfId="19" applyNumberFormat="1" applyFont="1" applyBorder="1" applyAlignment="1">
      <alignment vertical="center" wrapText="1"/>
      <protection/>
    </xf>
    <xf numFmtId="3" fontId="10" fillId="0" borderId="2" xfId="19" applyNumberFormat="1" applyFont="1" applyBorder="1" applyAlignment="1">
      <alignment vertical="center"/>
      <protection/>
    </xf>
    <xf numFmtId="0" fontId="33" fillId="0" borderId="7" xfId="0" applyFont="1" applyFill="1" applyBorder="1" applyAlignment="1">
      <alignment horizontal="left" wrapText="1"/>
    </xf>
    <xf numFmtId="0" fontId="20" fillId="0" borderId="2" xfId="20" applyFont="1" applyBorder="1" applyAlignment="1">
      <alignment horizontal="center" vertical="center" wrapText="1"/>
      <protection/>
    </xf>
    <xf numFmtId="0" fontId="20" fillId="0" borderId="0" xfId="20" applyNumberFormat="1" applyFont="1" applyFill="1" applyAlignment="1" applyProtection="1">
      <alignment/>
      <protection/>
    </xf>
    <xf numFmtId="0" fontId="5" fillId="0" borderId="0" xfId="20" applyFont="1">
      <alignment/>
      <protection/>
    </xf>
    <xf numFmtId="49" fontId="35" fillId="0" borderId="2" xfId="20" applyNumberFormat="1" applyFont="1" applyFill="1" applyBorder="1" applyAlignment="1">
      <alignment horizontal="center"/>
      <protection/>
    </xf>
    <xf numFmtId="49" fontId="35" fillId="0" borderId="7" xfId="20" applyNumberFormat="1" applyFont="1" applyFill="1" applyBorder="1" applyAlignment="1">
      <alignment horizontal="center"/>
      <protection/>
    </xf>
    <xf numFmtId="0" fontId="35" fillId="0" borderId="7" xfId="20" applyFont="1" applyFill="1" applyBorder="1" applyAlignment="1">
      <alignment horizontal="left" wrapText="1"/>
      <protection/>
    </xf>
    <xf numFmtId="177" fontId="35" fillId="0" borderId="2" xfId="19" applyNumberFormat="1" applyFont="1" applyBorder="1" applyAlignment="1">
      <alignment vertical="top" wrapText="1"/>
      <protection/>
    </xf>
    <xf numFmtId="177" fontId="35" fillId="0" borderId="2" xfId="19" applyNumberFormat="1" applyFont="1" applyBorder="1">
      <alignment vertical="top"/>
      <protection/>
    </xf>
    <xf numFmtId="0" fontId="38" fillId="0" borderId="0" xfId="0" applyFont="1" applyAlignment="1">
      <alignment/>
    </xf>
    <xf numFmtId="49" fontId="37" fillId="0" borderId="2" xfId="20" applyNumberFormat="1" applyFont="1" applyBorder="1" applyAlignment="1">
      <alignment horizontal="center" vertical="center" wrapText="1"/>
      <protection/>
    </xf>
    <xf numFmtId="0" fontId="37" fillId="0" borderId="8" xfId="20" applyFont="1" applyBorder="1" applyAlignment="1">
      <alignment horizontal="justify" vertical="center" wrapText="1"/>
      <protection/>
    </xf>
    <xf numFmtId="0" fontId="37" fillId="0" borderId="7" xfId="0" applyFont="1" applyFill="1" applyBorder="1" applyAlignment="1">
      <alignment horizontal="left" wrapText="1"/>
    </xf>
    <xf numFmtId="177" fontId="35" fillId="0" borderId="2" xfId="19" applyNumberFormat="1" applyFont="1" applyBorder="1" applyAlignment="1">
      <alignment vertical="center" wrapText="1"/>
      <protection/>
    </xf>
    <xf numFmtId="177" fontId="35" fillId="0" borderId="2" xfId="19" applyNumberFormat="1" applyFont="1" applyBorder="1" applyAlignment="1">
      <alignment vertical="center"/>
      <protection/>
    </xf>
    <xf numFmtId="0" fontId="39" fillId="0" borderId="2" xfId="20" applyFont="1" applyBorder="1" applyAlignment="1">
      <alignment horizontal="center" vertical="center" wrapText="1"/>
      <protection/>
    </xf>
    <xf numFmtId="0" fontId="39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NumberFormat="1" applyFont="1" applyFill="1" applyAlignment="1" applyProtection="1">
      <alignment horizontal="center" vertical="center" wrapText="1"/>
      <protection/>
    </xf>
    <xf numFmtId="0" fontId="27" fillId="0" borderId="0" xfId="20" applyNumberFormat="1" applyFont="1" applyFill="1" applyBorder="1" applyAlignment="1" applyProtection="1">
      <alignment vertical="top" wrapText="1"/>
      <protection/>
    </xf>
    <xf numFmtId="0" fontId="27" fillId="0" borderId="1" xfId="20" applyNumberFormat="1" applyFont="1" applyFill="1" applyBorder="1" applyAlignment="1" applyProtection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27" fillId="0" borderId="1" xfId="20" applyNumberFormat="1" applyFont="1" applyFill="1" applyBorder="1" applyAlignment="1" applyProtection="1">
      <alignment horizontal="center" vertical="top"/>
      <protection/>
    </xf>
    <xf numFmtId="0" fontId="27" fillId="0" borderId="0" xfId="20" applyNumberFormat="1" applyFont="1" applyFill="1" applyAlignment="1" applyProtection="1">
      <alignment horizontal="center"/>
      <protection/>
    </xf>
    <xf numFmtId="0" fontId="3" fillId="0" borderId="0" xfId="20" applyFont="1" applyFill="1" applyAlignment="1">
      <alignment horizontal="center"/>
      <protection/>
    </xf>
    <xf numFmtId="0" fontId="4" fillId="0" borderId="0" xfId="20" applyNumberFormat="1" applyFont="1" applyFill="1" applyBorder="1" applyAlignment="1" applyProtection="1">
      <alignment horizontal="right" vertical="center"/>
      <protection/>
    </xf>
    <xf numFmtId="0" fontId="3" fillId="0" borderId="0" xfId="20" applyFont="1" applyFill="1">
      <alignment/>
      <protection/>
    </xf>
    <xf numFmtId="0" fontId="3" fillId="0" borderId="2" xfId="20" applyFont="1" applyFill="1" applyBorder="1">
      <alignment/>
      <protection/>
    </xf>
    <xf numFmtId="0" fontId="3" fillId="0" borderId="2" xfId="20" applyFont="1" applyFill="1" applyBorder="1" applyAlignment="1">
      <alignment horizontal="center"/>
      <protection/>
    </xf>
    <xf numFmtId="49" fontId="16" fillId="0" borderId="2" xfId="20" applyNumberFormat="1" applyFont="1" applyFill="1" applyBorder="1" applyAlignment="1">
      <alignment horizontal="center"/>
      <protection/>
    </xf>
    <xf numFmtId="0" fontId="13" fillId="0" borderId="2" xfId="20" applyFont="1" applyFill="1" applyBorder="1" applyAlignment="1">
      <alignment horizontal="center" wrapText="1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2" xfId="20" applyFont="1" applyFill="1" applyBorder="1">
      <alignment/>
      <protection/>
    </xf>
    <xf numFmtId="0" fontId="6" fillId="0" borderId="2" xfId="20" applyFont="1" applyFill="1" applyBorder="1" applyAlignment="1">
      <alignment horizontal="center"/>
      <protection/>
    </xf>
    <xf numFmtId="49" fontId="13" fillId="0" borderId="2" xfId="20" applyNumberFormat="1" applyFont="1" applyFill="1" applyBorder="1" applyAlignment="1">
      <alignment horizontal="center"/>
      <protection/>
    </xf>
    <xf numFmtId="0" fontId="13" fillId="0" borderId="2" xfId="20" applyFont="1" applyFill="1" applyBorder="1" applyAlignment="1">
      <alignment horizontal="left" wrapText="1"/>
      <protection/>
    </xf>
    <xf numFmtId="0" fontId="13" fillId="0" borderId="0" xfId="20" applyFont="1" applyFill="1">
      <alignment/>
      <protection/>
    </xf>
    <xf numFmtId="0" fontId="11" fillId="2" borderId="2" xfId="20" applyFont="1" applyFill="1" applyBorder="1" applyAlignment="1">
      <alignment horizontal="center"/>
      <protection/>
    </xf>
    <xf numFmtId="0" fontId="11" fillId="0" borderId="2" xfId="20" applyFont="1" applyFill="1" applyBorder="1" applyAlignment="1">
      <alignment horizontal="center"/>
      <protection/>
    </xf>
    <xf numFmtId="0" fontId="41" fillId="0" borderId="2" xfId="20" applyFont="1" applyFill="1" applyBorder="1">
      <alignment/>
      <protection/>
    </xf>
    <xf numFmtId="0" fontId="11" fillId="0" borderId="2" xfId="20" applyFont="1" applyFill="1" applyBorder="1">
      <alignment/>
      <protection/>
    </xf>
    <xf numFmtId="0" fontId="11" fillId="2" borderId="2" xfId="20" applyFont="1" applyFill="1" applyBorder="1">
      <alignment/>
      <protection/>
    </xf>
    <xf numFmtId="0" fontId="41" fillId="0" borderId="0" xfId="20" applyFont="1" applyFill="1">
      <alignment/>
      <protection/>
    </xf>
    <xf numFmtId="49" fontId="14" fillId="0" borderId="2" xfId="20" applyNumberFormat="1" applyFont="1" applyFill="1" applyBorder="1" applyAlignment="1">
      <alignment horizontal="center"/>
      <protection/>
    </xf>
    <xf numFmtId="0" fontId="14" fillId="0" borderId="2" xfId="20" applyFont="1" applyFill="1" applyBorder="1" applyAlignment="1">
      <alignment horizontal="left" vertical="center" wrapText="1"/>
      <protection/>
    </xf>
    <xf numFmtId="0" fontId="14" fillId="0" borderId="0" xfId="20" applyFont="1" applyFill="1">
      <alignment/>
      <protection/>
    </xf>
    <xf numFmtId="0" fontId="11" fillId="0" borderId="0" xfId="20" applyFont="1" applyFill="1">
      <alignment/>
      <protection/>
    </xf>
    <xf numFmtId="0" fontId="32" fillId="0" borderId="0" xfId="0" applyFont="1" applyAlignment="1">
      <alignment wrapText="1"/>
    </xf>
    <xf numFmtId="0" fontId="41" fillId="0" borderId="2" xfId="20" applyFont="1" applyFill="1" applyBorder="1" applyAlignment="1">
      <alignment horizontal="center"/>
      <protection/>
    </xf>
    <xf numFmtId="0" fontId="41" fillId="2" borderId="2" xfId="20" applyFont="1" applyFill="1" applyBorder="1">
      <alignment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3" fillId="2" borderId="2" xfId="20" applyFont="1" applyFill="1" applyBorder="1">
      <alignment/>
      <protection/>
    </xf>
    <xf numFmtId="49" fontId="42" fillId="0" borderId="2" xfId="20" applyNumberFormat="1" applyFont="1" applyFill="1" applyBorder="1" applyAlignment="1">
      <alignment horizontal="center"/>
      <protection/>
    </xf>
    <xf numFmtId="0" fontId="14" fillId="0" borderId="2" xfId="20" applyFont="1" applyFill="1" applyBorder="1" applyAlignment="1">
      <alignment horizontal="left" wrapText="1"/>
      <protection/>
    </xf>
    <xf numFmtId="0" fontId="42" fillId="0" borderId="0" xfId="20" applyFont="1" applyFill="1">
      <alignment/>
      <protection/>
    </xf>
    <xf numFmtId="0" fontId="11" fillId="0" borderId="2" xfId="20" applyFont="1" applyFill="1" applyBorder="1" applyAlignment="1">
      <alignment horizontal="left" wrapText="1"/>
      <protection/>
    </xf>
    <xf numFmtId="0" fontId="43" fillId="0" borderId="2" xfId="20" applyFont="1" applyFill="1" applyBorder="1" applyAlignment="1">
      <alignment horizontal="center"/>
      <protection/>
    </xf>
    <xf numFmtId="0" fontId="43" fillId="0" borderId="2" xfId="20" applyFont="1" applyFill="1" applyBorder="1">
      <alignment/>
      <protection/>
    </xf>
    <xf numFmtId="0" fontId="11" fillId="0" borderId="2" xfId="20" applyFont="1" applyBorder="1">
      <alignment/>
      <protection/>
    </xf>
    <xf numFmtId="49" fontId="3" fillId="0" borderId="8" xfId="20" applyNumberFormat="1" applyFont="1" applyFill="1" applyBorder="1" applyAlignment="1">
      <alignment horizontal="center"/>
      <protection/>
    </xf>
    <xf numFmtId="0" fontId="11" fillId="0" borderId="7" xfId="20" applyFont="1" applyFill="1" applyBorder="1" applyAlignment="1">
      <alignment horizontal="left" wrapText="1"/>
      <protection/>
    </xf>
    <xf numFmtId="49" fontId="11" fillId="0" borderId="7" xfId="20" applyNumberFormat="1" applyFont="1" applyFill="1" applyBorder="1" applyAlignment="1">
      <alignment horizontal="center"/>
      <protection/>
    </xf>
    <xf numFmtId="49" fontId="42" fillId="0" borderId="7" xfId="20" applyNumberFormat="1" applyFont="1" applyFill="1" applyBorder="1" applyAlignment="1">
      <alignment horizontal="center"/>
      <protection/>
    </xf>
    <xf numFmtId="0" fontId="14" fillId="0" borderId="7" xfId="20" applyFont="1" applyFill="1" applyBorder="1" applyAlignment="1">
      <alignment horizontal="left" wrapText="1"/>
      <protection/>
    </xf>
    <xf numFmtId="49" fontId="3" fillId="0" borderId="7" xfId="20" applyNumberFormat="1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left" wrapText="1"/>
      <protection/>
    </xf>
    <xf numFmtId="49" fontId="13" fillId="0" borderId="7" xfId="20" applyNumberFormat="1" applyFont="1" applyFill="1" applyBorder="1" applyAlignment="1">
      <alignment horizontal="center"/>
      <protection/>
    </xf>
    <xf numFmtId="0" fontId="13" fillId="0" borderId="7" xfId="20" applyFont="1" applyFill="1" applyBorder="1" applyAlignment="1">
      <alignment horizontal="left" wrapText="1"/>
      <protection/>
    </xf>
    <xf numFmtId="49" fontId="11" fillId="0" borderId="2" xfId="20" applyNumberFormat="1" applyFont="1" applyFill="1" applyBorder="1" applyAlignment="1">
      <alignment horizontal="center" vertical="center"/>
      <protection/>
    </xf>
    <xf numFmtId="0" fontId="11" fillId="0" borderId="2" xfId="20" applyFont="1" applyFill="1" applyBorder="1" applyAlignment="1">
      <alignment horizontal="left" wrapText="1"/>
      <protection/>
    </xf>
    <xf numFmtId="49" fontId="5" fillId="0" borderId="2" xfId="20" applyNumberFormat="1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 wrapText="1"/>
      <protection/>
    </xf>
    <xf numFmtId="0" fontId="10" fillId="0" borderId="2" xfId="20" applyFont="1" applyFill="1" applyBorder="1">
      <alignment/>
      <protection/>
    </xf>
    <xf numFmtId="0" fontId="3" fillId="0" borderId="2" xfId="20" applyFont="1" applyFill="1" applyBorder="1" applyAlignment="1">
      <alignment horizontal="left" wrapText="1"/>
      <protection/>
    </xf>
    <xf numFmtId="49" fontId="44" fillId="0" borderId="2" xfId="20" applyNumberFormat="1" applyFont="1" applyFill="1" applyBorder="1">
      <alignment/>
      <protection/>
    </xf>
    <xf numFmtId="49" fontId="44" fillId="0" borderId="2" xfId="20" applyNumberFormat="1" applyFont="1" applyFill="1" applyBorder="1" applyAlignment="1">
      <alignment horizontal="center"/>
      <protection/>
    </xf>
    <xf numFmtId="0" fontId="44" fillId="0" borderId="0" xfId="20" applyFont="1" applyFill="1" applyAlignment="1">
      <alignment horizontal="center"/>
      <protection/>
    </xf>
    <xf numFmtId="49" fontId="3" fillId="0" borderId="0" xfId="20" applyNumberFormat="1" applyFont="1" applyFill="1" applyAlignment="1">
      <alignment horizontal="center"/>
      <protection/>
    </xf>
    <xf numFmtId="2" fontId="3" fillId="0" borderId="0" xfId="20" applyNumberFormat="1" applyFont="1" applyFill="1">
      <alignment/>
      <protection/>
    </xf>
    <xf numFmtId="0" fontId="3" fillId="0" borderId="0" xfId="20" applyNumberFormat="1" applyFont="1" applyFill="1" applyAlignment="1" applyProtection="1">
      <alignment horizontal="center"/>
      <protection/>
    </xf>
    <xf numFmtId="0" fontId="18" fillId="0" borderId="0" xfId="20" applyFont="1">
      <alignment/>
      <protection/>
    </xf>
    <xf numFmtId="0" fontId="5" fillId="0" borderId="0" xfId="20" applyNumberFormat="1" applyFont="1" applyFill="1" applyAlignment="1" applyProtection="1">
      <alignment/>
      <protection/>
    </xf>
    <xf numFmtId="1" fontId="3" fillId="0" borderId="0" xfId="20" applyNumberFormat="1" applyFont="1" applyFill="1" applyAlignment="1" applyProtection="1">
      <alignment horizontal="center"/>
      <protection/>
    </xf>
    <xf numFmtId="0" fontId="18" fillId="0" borderId="0" xfId="20" applyNumberFormat="1" applyFont="1" applyFill="1" applyAlignment="1" applyProtection="1">
      <alignment/>
      <protection/>
    </xf>
    <xf numFmtId="1" fontId="3" fillId="0" borderId="0" xfId="20" applyNumberFormat="1" applyFont="1" applyFill="1" applyAlignment="1" applyProtection="1">
      <alignment/>
      <protection/>
    </xf>
    <xf numFmtId="1" fontId="12" fillId="0" borderId="2" xfId="20" applyNumberFormat="1" applyFont="1" applyFill="1" applyBorder="1" applyAlignment="1">
      <alignment horizontal="center"/>
      <protection/>
    </xf>
    <xf numFmtId="2" fontId="12" fillId="0" borderId="2" xfId="20" applyNumberFormat="1" applyFont="1" applyFill="1" applyBorder="1" applyAlignment="1">
      <alignment horizontal="center"/>
      <protection/>
    </xf>
    <xf numFmtId="2" fontId="12" fillId="0" borderId="2" xfId="20" applyNumberFormat="1" applyFont="1" applyFill="1" applyBorder="1">
      <alignment/>
      <protection/>
    </xf>
    <xf numFmtId="1" fontId="12" fillId="0" borderId="2" xfId="20" applyNumberFormat="1" applyFont="1" applyFill="1" applyBorder="1">
      <alignment/>
      <protection/>
    </xf>
    <xf numFmtId="0" fontId="12" fillId="2" borderId="2" xfId="20" applyFont="1" applyFill="1" applyBorder="1" applyAlignment="1">
      <alignment horizontal="center"/>
      <protection/>
    </xf>
    <xf numFmtId="0" fontId="12" fillId="0" borderId="2" xfId="20" applyFont="1" applyFill="1" applyBorder="1" applyAlignment="1">
      <alignment horizontal="center"/>
      <protection/>
    </xf>
    <xf numFmtId="0" fontId="12" fillId="0" borderId="2" xfId="20" applyFont="1" applyFill="1" applyBorder="1">
      <alignment/>
      <protection/>
    </xf>
    <xf numFmtId="0" fontId="12" fillId="2" borderId="2" xfId="20" applyFont="1" applyFill="1" applyBorder="1">
      <alignment/>
      <protection/>
    </xf>
    <xf numFmtId="0" fontId="16" fillId="0" borderId="2" xfId="20" applyFont="1" applyFill="1" applyBorder="1" applyAlignment="1">
      <alignment horizontal="center"/>
      <protection/>
    </xf>
    <xf numFmtId="0" fontId="16" fillId="0" borderId="2" xfId="20" applyFont="1" applyFill="1" applyBorder="1">
      <alignment/>
      <protection/>
    </xf>
    <xf numFmtId="0" fontId="16" fillId="2" borderId="2" xfId="20" applyFont="1" applyFill="1" applyBorder="1">
      <alignment/>
      <protection/>
    </xf>
    <xf numFmtId="0" fontId="45" fillId="0" borderId="2" xfId="20" applyFont="1" applyFill="1" applyBorder="1" applyAlignment="1">
      <alignment horizontal="center"/>
      <protection/>
    </xf>
    <xf numFmtId="0" fontId="45" fillId="0" borderId="2" xfId="20" applyFont="1" applyFill="1" applyBorder="1">
      <alignment/>
      <protection/>
    </xf>
    <xf numFmtId="0" fontId="37" fillId="0" borderId="2" xfId="20" applyFont="1" applyFill="1" applyBorder="1" applyAlignment="1">
      <alignment horizontal="center" vertical="center" wrapText="1"/>
      <protection/>
    </xf>
    <xf numFmtId="0" fontId="16" fillId="0" borderId="2" xfId="20" applyFont="1" applyFill="1" applyBorder="1" applyAlignment="1">
      <alignment horizontal="left" wrapText="1"/>
      <protection/>
    </xf>
    <xf numFmtId="49" fontId="47" fillId="2" borderId="2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>
      <alignment horizontal="center" vertical="center" wrapText="1"/>
    </xf>
    <xf numFmtId="49" fontId="46" fillId="0" borderId="2" xfId="20" applyNumberFormat="1" applyFont="1" applyBorder="1" applyAlignment="1">
      <alignment horizontal="center" vertical="center" wrapText="1"/>
      <protection/>
    </xf>
    <xf numFmtId="0" fontId="46" fillId="0" borderId="7" xfId="20" applyFont="1" applyBorder="1" applyAlignment="1">
      <alignment vertical="center" wrapText="1"/>
      <protection/>
    </xf>
    <xf numFmtId="177" fontId="48" fillId="0" borderId="2" xfId="19" applyNumberFormat="1" applyFont="1" applyBorder="1" applyAlignment="1">
      <alignment vertical="top" wrapText="1"/>
      <protection/>
    </xf>
    <xf numFmtId="177" fontId="12" fillId="0" borderId="2" xfId="19" applyNumberFormat="1" applyFont="1" applyBorder="1">
      <alignment vertical="top"/>
      <protection/>
    </xf>
    <xf numFmtId="3" fontId="31" fillId="0" borderId="2" xfId="19" applyNumberFormat="1" applyFont="1" applyBorder="1">
      <alignment vertical="top"/>
      <protection/>
    </xf>
    <xf numFmtId="3" fontId="31" fillId="0" borderId="2" xfId="19" applyNumberFormat="1" applyFont="1" applyBorder="1" applyAlignment="1">
      <alignment vertical="center"/>
      <protection/>
    </xf>
    <xf numFmtId="0" fontId="13" fillId="0" borderId="2" xfId="20" applyFont="1" applyBorder="1" applyAlignment="1">
      <alignment horizontal="justify" vertical="center" wrapText="1"/>
      <protection/>
    </xf>
    <xf numFmtId="177" fontId="15" fillId="0" borderId="2" xfId="20" applyNumberFormat="1" applyFont="1" applyBorder="1" applyAlignment="1">
      <alignment vertical="justify"/>
      <protection/>
    </xf>
    <xf numFmtId="4" fontId="14" fillId="0" borderId="2" xfId="20" applyNumberFormat="1" applyFont="1" applyBorder="1" applyAlignment="1">
      <alignment vertical="center"/>
      <protection/>
    </xf>
    <xf numFmtId="3" fontId="14" fillId="0" borderId="2" xfId="20" applyNumberFormat="1" applyFont="1" applyBorder="1" applyAlignment="1">
      <alignment vertical="center"/>
      <protection/>
    </xf>
    <xf numFmtId="49" fontId="16" fillId="0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wrapText="1"/>
    </xf>
    <xf numFmtId="0" fontId="37" fillId="0" borderId="9" xfId="20" applyFont="1" applyFill="1" applyBorder="1" applyAlignment="1">
      <alignment horizontal="center" vertical="center"/>
      <protection/>
    </xf>
    <xf numFmtId="0" fontId="37" fillId="0" borderId="5" xfId="20" applyFont="1" applyFill="1" applyBorder="1" applyAlignment="1">
      <alignment horizontal="center" vertical="center"/>
      <protection/>
    </xf>
    <xf numFmtId="0" fontId="37" fillId="0" borderId="0" xfId="2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7" fillId="0" borderId="2" xfId="20" applyFont="1" applyFill="1" applyBorder="1" applyAlignment="1">
      <alignment horizontal="center" vertical="center" wrapText="1"/>
      <protection/>
    </xf>
    <xf numFmtId="0" fontId="3" fillId="0" borderId="0" xfId="20" applyNumberFormat="1" applyFont="1" applyFill="1" applyBorder="1" applyAlignment="1" applyProtection="1">
      <alignment horizontal="left" vertical="center" wrapText="1"/>
      <protection/>
    </xf>
    <xf numFmtId="0" fontId="37" fillId="0" borderId="7" xfId="20" applyFont="1" applyFill="1" applyBorder="1" applyAlignment="1">
      <alignment horizontal="center" vertical="center" wrapText="1"/>
      <protection/>
    </xf>
    <xf numFmtId="0" fontId="37" fillId="0" borderId="9" xfId="20" applyFont="1" applyFill="1" applyBorder="1" applyAlignment="1">
      <alignment horizontal="center" vertical="center" wrapText="1"/>
      <protection/>
    </xf>
    <xf numFmtId="0" fontId="37" fillId="0" borderId="5" xfId="20" applyFont="1" applyFill="1" applyBorder="1" applyAlignment="1">
      <alignment horizontal="center" vertical="center" wrapText="1"/>
      <protection/>
    </xf>
    <xf numFmtId="0" fontId="37" fillId="0" borderId="3" xfId="20" applyFont="1" applyFill="1" applyBorder="1" applyAlignment="1">
      <alignment horizontal="center" vertical="center"/>
      <protection/>
    </xf>
    <xf numFmtId="0" fontId="37" fillId="0" borderId="4" xfId="20" applyFont="1" applyFill="1" applyBorder="1" applyAlignment="1">
      <alignment horizontal="center" vertical="center"/>
      <protection/>
    </xf>
    <xf numFmtId="0" fontId="37" fillId="0" borderId="7" xfId="20" applyFont="1" applyFill="1" applyBorder="1" applyAlignment="1">
      <alignment horizontal="center" vertical="center"/>
      <protection/>
    </xf>
    <xf numFmtId="0" fontId="40" fillId="0" borderId="0" xfId="20" applyNumberFormat="1" applyFont="1" applyFill="1" applyBorder="1" applyAlignment="1" applyProtection="1">
      <alignment horizontal="center" vertical="top" wrapText="1"/>
      <protection/>
    </xf>
    <xf numFmtId="0" fontId="37" fillId="0" borderId="10" xfId="20" applyFont="1" applyFill="1" applyBorder="1" applyAlignment="1">
      <alignment horizontal="center" vertical="center"/>
      <protection/>
    </xf>
    <xf numFmtId="0" fontId="37" fillId="0" borderId="11" xfId="20" applyFont="1" applyFill="1" applyBorder="1" applyAlignment="1">
      <alignment horizontal="center" vertical="center"/>
      <protection/>
    </xf>
    <xf numFmtId="0" fontId="37" fillId="0" borderId="12" xfId="20" applyFont="1" applyFill="1" applyBorder="1" applyAlignment="1">
      <alignment horizontal="center" vertical="center"/>
      <protection/>
    </xf>
    <xf numFmtId="0" fontId="20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0" borderId="0" xfId="20" applyNumberFormat="1" applyFont="1" applyFill="1" applyAlignment="1" applyProtection="1">
      <alignment horizontal="center" vertical="center" wrapText="1"/>
      <protection/>
    </xf>
    <xf numFmtId="0" fontId="27" fillId="0" borderId="0" xfId="20" applyNumberFormat="1" applyFont="1" applyFill="1" applyBorder="1" applyAlignment="1" applyProtection="1">
      <alignment horizontal="center" vertical="top" wrapText="1"/>
      <protection/>
    </xf>
    <xf numFmtId="0" fontId="3" fillId="0" borderId="0" xfId="20" applyFont="1" applyAlignment="1">
      <alignment horizontal="left" vertical="center" wrapText="1"/>
      <protection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16" fillId="0" borderId="2" xfId="20" applyNumberFormat="1" applyFont="1" applyFill="1" applyBorder="1">
      <alignment/>
      <protection/>
    </xf>
    <xf numFmtId="49" fontId="26" fillId="0" borderId="2" xfId="0" applyNumberFormat="1" applyFont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Звичайний_Додаток _ 3 зм_ни 4575 2" xfId="19"/>
    <cellStyle name="Обычный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B4">
      <selection activeCell="I9" sqref="I9"/>
    </sheetView>
  </sheetViews>
  <sheetFormatPr defaultColWidth="9.00390625" defaultRowHeight="12.75"/>
  <cols>
    <col min="1" max="1" width="1.75390625" style="0" hidden="1" customWidth="1"/>
    <col min="2" max="2" width="10.125" style="0" customWidth="1"/>
    <col min="3" max="3" width="33.625" style="0" customWidth="1"/>
    <col min="4" max="4" width="10.375" style="0" customWidth="1"/>
    <col min="5" max="5" width="10.875" style="0" customWidth="1"/>
    <col min="6" max="6" width="8.00390625" style="0" customWidth="1"/>
    <col min="7" max="7" width="7.625" style="0" customWidth="1"/>
  </cols>
  <sheetData>
    <row r="1" ht="12.75" hidden="1"/>
    <row r="2" spans="2:7" ht="1.5" customHeight="1" hidden="1">
      <c r="B2" s="1"/>
      <c r="C2" s="1"/>
      <c r="D2" s="1"/>
      <c r="E2" s="1"/>
      <c r="F2" s="1"/>
      <c r="G2" s="1"/>
    </row>
    <row r="3" spans="2:7" ht="46.5" customHeight="1" hidden="1">
      <c r="B3" s="1"/>
      <c r="C3" s="1"/>
      <c r="D3" s="236"/>
      <c r="E3" s="236"/>
      <c r="F3" s="236"/>
      <c r="G3" s="236"/>
    </row>
    <row r="4" spans="2:8" ht="51.75" customHeight="1">
      <c r="B4" s="1"/>
      <c r="C4" s="1"/>
      <c r="D4" s="7"/>
      <c r="E4" s="235" t="s">
        <v>209</v>
      </c>
      <c r="F4" s="235"/>
      <c r="G4" s="235"/>
      <c r="H4" s="235"/>
    </row>
    <row r="5" spans="2:7" ht="18" customHeight="1">
      <c r="B5" s="237" t="s">
        <v>23</v>
      </c>
      <c r="C5" s="238"/>
      <c r="D5" s="238"/>
      <c r="E5" s="238"/>
      <c r="F5" s="238"/>
      <c r="G5" s="1"/>
    </row>
    <row r="6" spans="2:7" ht="9" customHeight="1">
      <c r="B6" s="1"/>
      <c r="C6" s="2"/>
      <c r="D6" s="2"/>
      <c r="E6" s="2"/>
      <c r="F6" s="2"/>
      <c r="G6" s="3" t="s">
        <v>4</v>
      </c>
    </row>
    <row r="7" spans="1:7" s="10" customFormat="1" ht="12.75">
      <c r="A7" s="9"/>
      <c r="B7" s="239" t="s">
        <v>0</v>
      </c>
      <c r="C7" s="239" t="s">
        <v>5</v>
      </c>
      <c r="D7" s="239" t="s">
        <v>3</v>
      </c>
      <c r="E7" s="239" t="s">
        <v>1</v>
      </c>
      <c r="F7" s="239" t="s">
        <v>2</v>
      </c>
      <c r="G7" s="239"/>
    </row>
    <row r="8" spans="2:7" s="10" customFormat="1" ht="38.25" customHeight="1">
      <c r="B8" s="239"/>
      <c r="C8" s="239"/>
      <c r="D8" s="239"/>
      <c r="E8" s="239"/>
      <c r="F8" s="4" t="s">
        <v>3</v>
      </c>
      <c r="G8" s="12" t="s">
        <v>6</v>
      </c>
    </row>
    <row r="9" spans="2:7" ht="20.25" customHeight="1">
      <c r="B9" s="28">
        <v>10000000</v>
      </c>
      <c r="C9" s="25" t="s">
        <v>7</v>
      </c>
      <c r="D9" s="26">
        <f>D10+D14+D16</f>
        <v>7123650</v>
      </c>
      <c r="E9" s="26">
        <f>E10+E14+E16</f>
        <v>7123650</v>
      </c>
      <c r="F9" s="26"/>
      <c r="G9" s="26"/>
    </row>
    <row r="10" spans="2:7" ht="38.25" customHeight="1">
      <c r="B10" s="28">
        <v>11000000</v>
      </c>
      <c r="C10" s="29" t="s">
        <v>25</v>
      </c>
      <c r="D10" s="21">
        <f>D11+D12+D13</f>
        <v>2699700</v>
      </c>
      <c r="E10" s="21">
        <f>E11+E12+E13</f>
        <v>2699700</v>
      </c>
      <c r="F10" s="21"/>
      <c r="G10" s="21"/>
    </row>
    <row r="11" spans="1:7" s="10" customFormat="1" ht="24.75" customHeight="1">
      <c r="A11" s="9"/>
      <c r="B11" s="5">
        <v>11010000</v>
      </c>
      <c r="C11" s="15" t="s">
        <v>26</v>
      </c>
      <c r="D11" s="16">
        <v>1324916</v>
      </c>
      <c r="E11" s="16">
        <v>1324916</v>
      </c>
      <c r="F11" s="16"/>
      <c r="G11" s="16"/>
    </row>
    <row r="12" spans="1:7" s="10" customFormat="1" ht="51.75" customHeight="1">
      <c r="A12" s="9"/>
      <c r="B12" s="5">
        <v>11010400</v>
      </c>
      <c r="C12" s="15" t="s">
        <v>27</v>
      </c>
      <c r="D12" s="16">
        <v>1250922</v>
      </c>
      <c r="E12" s="16">
        <v>1250922</v>
      </c>
      <c r="F12" s="16"/>
      <c r="G12" s="16"/>
    </row>
    <row r="13" spans="1:7" s="10" customFormat="1" ht="44.25" customHeight="1">
      <c r="A13" s="9"/>
      <c r="B13" s="5">
        <v>11010500</v>
      </c>
      <c r="C13" s="15" t="s">
        <v>28</v>
      </c>
      <c r="D13" s="16">
        <v>123862</v>
      </c>
      <c r="E13" s="16">
        <v>123862</v>
      </c>
      <c r="F13" s="16"/>
      <c r="G13" s="16"/>
    </row>
    <row r="14" spans="2:7" s="11" customFormat="1" ht="23.25" customHeight="1">
      <c r="B14" s="13">
        <v>14000000</v>
      </c>
      <c r="C14" s="17" t="s">
        <v>8</v>
      </c>
      <c r="D14" s="21">
        <f>E14</f>
        <v>395894</v>
      </c>
      <c r="E14" s="21">
        <f>E15</f>
        <v>395894</v>
      </c>
      <c r="F14" s="14"/>
      <c r="G14" s="14"/>
    </row>
    <row r="15" spans="2:7" ht="52.5" customHeight="1">
      <c r="B15" s="5">
        <v>14040000</v>
      </c>
      <c r="C15" s="8" t="s">
        <v>9</v>
      </c>
      <c r="D15" s="16">
        <v>395894</v>
      </c>
      <c r="E15" s="16">
        <v>395894</v>
      </c>
      <c r="F15" s="16"/>
      <c r="G15" s="16"/>
    </row>
    <row r="16" spans="2:7" ht="17.25" customHeight="1">
      <c r="B16" s="13">
        <v>18000000</v>
      </c>
      <c r="C16" s="17" t="s">
        <v>20</v>
      </c>
      <c r="D16" s="21">
        <f>D17+D25</f>
        <v>4028056</v>
      </c>
      <c r="E16" s="21">
        <f>E17+E25</f>
        <v>4028056</v>
      </c>
      <c r="F16" s="14"/>
      <c r="G16" s="14"/>
    </row>
    <row r="17" spans="2:7" s="11" customFormat="1" ht="27.75" customHeight="1">
      <c r="B17" s="13">
        <v>18010000</v>
      </c>
      <c r="C17" s="17" t="s">
        <v>29</v>
      </c>
      <c r="D17" s="14">
        <f>D18+D19+D20+D21+D22+D23+D24</f>
        <v>2306281</v>
      </c>
      <c r="E17" s="14">
        <f>E18+E19+E20+E21+E22+E23+E24</f>
        <v>2306281</v>
      </c>
      <c r="F17" s="14"/>
      <c r="G17" s="14"/>
    </row>
    <row r="18" spans="2:7" ht="49.5" customHeight="1">
      <c r="B18" s="5">
        <v>18010200</v>
      </c>
      <c r="C18" s="8" t="s">
        <v>30</v>
      </c>
      <c r="D18" s="16">
        <v>18530</v>
      </c>
      <c r="E18" s="16">
        <v>18530</v>
      </c>
      <c r="F18" s="16"/>
      <c r="G18" s="16"/>
    </row>
    <row r="19" spans="2:7" ht="51">
      <c r="B19" s="5">
        <v>18010400</v>
      </c>
      <c r="C19" s="8" t="s">
        <v>22</v>
      </c>
      <c r="D19" s="16">
        <v>37518</v>
      </c>
      <c r="E19" s="16">
        <v>37518</v>
      </c>
      <c r="F19" s="16"/>
      <c r="G19" s="16"/>
    </row>
    <row r="20" spans="2:7" ht="18" customHeight="1">
      <c r="B20" s="5">
        <v>18010500</v>
      </c>
      <c r="C20" s="8" t="s">
        <v>10</v>
      </c>
      <c r="D20" s="16">
        <v>258326</v>
      </c>
      <c r="E20" s="16">
        <v>258326</v>
      </c>
      <c r="F20" s="16"/>
      <c r="G20" s="16"/>
    </row>
    <row r="21" spans="2:7" ht="13.5" customHeight="1">
      <c r="B21" s="5">
        <v>18010600</v>
      </c>
      <c r="C21" s="8" t="s">
        <v>11</v>
      </c>
      <c r="D21" s="16">
        <v>1171909</v>
      </c>
      <c r="E21" s="16">
        <v>1171909</v>
      </c>
      <c r="F21" s="18"/>
      <c r="G21" s="18"/>
    </row>
    <row r="22" spans="2:7" ht="14.25" customHeight="1">
      <c r="B22" s="5">
        <v>18010700</v>
      </c>
      <c r="C22" s="8" t="s">
        <v>12</v>
      </c>
      <c r="D22" s="16">
        <v>197774</v>
      </c>
      <c r="E22" s="16">
        <v>197774</v>
      </c>
      <c r="F22" s="18"/>
      <c r="G22" s="18"/>
    </row>
    <row r="23" spans="2:7" ht="15.75" customHeight="1">
      <c r="B23" s="5">
        <v>18010900</v>
      </c>
      <c r="C23" s="8" t="s">
        <v>13</v>
      </c>
      <c r="D23" s="16">
        <v>572224</v>
      </c>
      <c r="E23" s="16">
        <v>572224</v>
      </c>
      <c r="F23" s="18"/>
      <c r="G23" s="18"/>
    </row>
    <row r="24" spans="2:7" ht="15.75" customHeight="1">
      <c r="B24" s="5">
        <v>18011100</v>
      </c>
      <c r="C24" s="8" t="s">
        <v>31</v>
      </c>
      <c r="D24" s="16">
        <v>50000</v>
      </c>
      <c r="E24" s="16">
        <v>50000</v>
      </c>
      <c r="F24" s="18"/>
      <c r="G24" s="18"/>
    </row>
    <row r="25" spans="2:7" ht="15.75" customHeight="1">
      <c r="B25" s="13">
        <v>18050000</v>
      </c>
      <c r="C25" s="17" t="s">
        <v>17</v>
      </c>
      <c r="D25" s="21">
        <f>D26+D27+D28</f>
        <v>1721775</v>
      </c>
      <c r="E25" s="21">
        <f>E26+E27+E28</f>
        <v>1721775</v>
      </c>
      <c r="F25" s="14"/>
      <c r="G25" s="14"/>
    </row>
    <row r="26" spans="2:7" ht="18" customHeight="1">
      <c r="B26" s="5">
        <v>18050300</v>
      </c>
      <c r="C26" s="8" t="s">
        <v>15</v>
      </c>
      <c r="D26" s="16">
        <v>23736</v>
      </c>
      <c r="E26" s="16">
        <v>23736</v>
      </c>
      <c r="F26" s="16"/>
      <c r="G26" s="16"/>
    </row>
    <row r="27" spans="2:7" ht="16.5" customHeight="1">
      <c r="B27" s="5">
        <v>18050400</v>
      </c>
      <c r="C27" s="8" t="s">
        <v>16</v>
      </c>
      <c r="D27" s="16">
        <v>150346</v>
      </c>
      <c r="E27" s="16">
        <v>150346</v>
      </c>
      <c r="F27" s="16"/>
      <c r="G27" s="16"/>
    </row>
    <row r="28" spans="2:7" ht="76.5" customHeight="1">
      <c r="B28" s="5">
        <v>18050500</v>
      </c>
      <c r="C28" s="8" t="s">
        <v>14</v>
      </c>
      <c r="D28" s="16">
        <v>1547693</v>
      </c>
      <c r="E28" s="16">
        <v>1547693</v>
      </c>
      <c r="F28" s="16"/>
      <c r="G28" s="16"/>
    </row>
    <row r="29" spans="2:7" ht="16.5" customHeight="1">
      <c r="B29" s="28">
        <v>20000000</v>
      </c>
      <c r="C29" s="25" t="s">
        <v>21</v>
      </c>
      <c r="D29" s="26">
        <v>5250</v>
      </c>
      <c r="E29" s="26">
        <v>5250</v>
      </c>
      <c r="F29" s="27"/>
      <c r="G29" s="27"/>
    </row>
    <row r="30" spans="2:7" ht="38.25" customHeight="1">
      <c r="B30" s="22">
        <v>22000000</v>
      </c>
      <c r="C30" s="23" t="s">
        <v>32</v>
      </c>
      <c r="D30" s="26">
        <f>D31</f>
        <v>3950</v>
      </c>
      <c r="E30" s="26">
        <f>E31</f>
        <v>3950</v>
      </c>
      <c r="F30" s="27"/>
      <c r="G30" s="27"/>
    </row>
    <row r="31" spans="2:7" ht="25.5" customHeight="1">
      <c r="B31" s="22">
        <v>22010000</v>
      </c>
      <c r="C31" s="23" t="s">
        <v>33</v>
      </c>
      <c r="D31" s="24">
        <f>D32</f>
        <v>3950</v>
      </c>
      <c r="E31" s="24">
        <f>E32</f>
        <v>3950</v>
      </c>
      <c r="F31" s="24"/>
      <c r="G31" s="24"/>
    </row>
    <row r="32" spans="2:9" ht="21" customHeight="1">
      <c r="B32" s="22">
        <v>22012500</v>
      </c>
      <c r="C32" s="23" t="s">
        <v>24</v>
      </c>
      <c r="D32" s="24">
        <v>3950</v>
      </c>
      <c r="E32" s="24">
        <v>3950</v>
      </c>
      <c r="F32" s="16"/>
      <c r="G32" s="16"/>
      <c r="I32" s="30"/>
    </row>
    <row r="33" spans="2:7" s="11" customFormat="1" ht="17.25" customHeight="1">
      <c r="B33" s="13">
        <v>22090000</v>
      </c>
      <c r="C33" s="17" t="s">
        <v>18</v>
      </c>
      <c r="D33" s="14">
        <f>D34</f>
        <v>1300</v>
      </c>
      <c r="E33" s="14">
        <f>E34</f>
        <v>1300</v>
      </c>
      <c r="F33" s="14"/>
      <c r="G33" s="14"/>
    </row>
    <row r="34" spans="2:9" ht="50.25" customHeight="1">
      <c r="B34" s="5">
        <v>22090100</v>
      </c>
      <c r="C34" s="8" t="s">
        <v>19</v>
      </c>
      <c r="D34" s="16">
        <v>1300</v>
      </c>
      <c r="E34" s="16">
        <v>1300</v>
      </c>
      <c r="F34" s="16"/>
      <c r="G34" s="16"/>
      <c r="I34" s="30"/>
    </row>
    <row r="35" spans="2:7" ht="15" customHeight="1">
      <c r="B35" s="5"/>
      <c r="C35" s="31" t="s">
        <v>39</v>
      </c>
      <c r="D35" s="21">
        <f>D9+D29</f>
        <v>7128900</v>
      </c>
      <c r="E35" s="21">
        <f>E9+E29</f>
        <v>7128900</v>
      </c>
      <c r="F35" s="21"/>
      <c r="G35" s="16"/>
    </row>
    <row r="36" spans="2:7" s="11" customFormat="1" ht="18.75" customHeight="1">
      <c r="B36" s="13">
        <v>4000000</v>
      </c>
      <c r="C36" s="17" t="s">
        <v>35</v>
      </c>
      <c r="D36" s="21">
        <f>D37+D38+D39+D40</f>
        <v>11746600</v>
      </c>
      <c r="E36" s="21">
        <f>E37+E38+E39+E40</f>
        <v>11746600</v>
      </c>
      <c r="F36" s="14"/>
      <c r="G36" s="14"/>
    </row>
    <row r="37" spans="2:7" ht="18" customHeight="1">
      <c r="B37" s="5">
        <v>41020100</v>
      </c>
      <c r="C37" s="8" t="s">
        <v>36</v>
      </c>
      <c r="D37" s="16">
        <v>1277400</v>
      </c>
      <c r="E37" s="16">
        <v>1277400</v>
      </c>
      <c r="F37" s="16"/>
      <c r="G37" s="16"/>
    </row>
    <row r="38" spans="2:7" ht="66.75" customHeight="1">
      <c r="B38" s="5">
        <v>41020200</v>
      </c>
      <c r="C38" s="33" t="s">
        <v>41</v>
      </c>
      <c r="D38" s="16">
        <v>2517700</v>
      </c>
      <c r="E38" s="16">
        <v>2517700</v>
      </c>
      <c r="F38" s="16"/>
      <c r="G38" s="16"/>
    </row>
    <row r="39" spans="2:7" ht="26.25" customHeight="1">
      <c r="B39" s="5">
        <v>41033900</v>
      </c>
      <c r="C39" s="8" t="s">
        <v>38</v>
      </c>
      <c r="D39" s="16">
        <v>5229100</v>
      </c>
      <c r="E39" s="16">
        <v>5229100</v>
      </c>
      <c r="F39" s="16"/>
      <c r="G39" s="16"/>
    </row>
    <row r="40" spans="2:7" ht="28.5" customHeight="1">
      <c r="B40" s="5">
        <v>41034200</v>
      </c>
      <c r="C40" s="8" t="s">
        <v>37</v>
      </c>
      <c r="D40" s="16">
        <v>2722400</v>
      </c>
      <c r="E40" s="16">
        <v>2722400</v>
      </c>
      <c r="F40" s="16"/>
      <c r="G40" s="16"/>
    </row>
    <row r="41" spans="2:7" ht="18" customHeight="1">
      <c r="B41" s="28"/>
      <c r="C41" s="32" t="s">
        <v>34</v>
      </c>
      <c r="D41" s="21">
        <f>D35+D36</f>
        <v>18875500</v>
      </c>
      <c r="E41" s="21">
        <f>E35+E36</f>
        <v>18875500</v>
      </c>
      <c r="F41" s="21"/>
      <c r="G41" s="14"/>
    </row>
    <row r="42" spans="2:7" ht="12" customHeight="1">
      <c r="B42" s="19"/>
      <c r="C42" s="20"/>
      <c r="D42" s="234"/>
      <c r="E42" s="234"/>
      <c r="F42" s="6"/>
      <c r="G42" s="6"/>
    </row>
    <row r="43" spans="2:7" ht="12.75">
      <c r="B43" s="1"/>
      <c r="C43" s="1" t="s">
        <v>40</v>
      </c>
      <c r="D43" s="1"/>
      <c r="E43" s="1"/>
      <c r="F43" s="1"/>
      <c r="G43" s="1"/>
    </row>
  </sheetData>
  <mergeCells count="9">
    <mergeCell ref="D42:E42"/>
    <mergeCell ref="E4:H4"/>
    <mergeCell ref="D3:G3"/>
    <mergeCell ref="B5:F5"/>
    <mergeCell ref="B7:B8"/>
    <mergeCell ref="C7:C8"/>
    <mergeCell ref="D7:D8"/>
    <mergeCell ref="E7:E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5"/>
  <sheetViews>
    <sheetView workbookViewId="0" topLeftCell="A1">
      <selection activeCell="C27" sqref="C27"/>
    </sheetView>
  </sheetViews>
  <sheetFormatPr defaultColWidth="9.00390625" defaultRowHeight="12.75"/>
  <cols>
    <col min="1" max="1" width="1.12109375" style="0" customWidth="1"/>
    <col min="2" max="2" width="7.875" style="0" customWidth="1"/>
    <col min="3" max="3" width="34.25390625" style="0" customWidth="1"/>
    <col min="4" max="4" width="10.25390625" style="0" customWidth="1"/>
    <col min="5" max="5" width="13.75390625" style="0" customWidth="1"/>
    <col min="6" max="6" width="12.375" style="0" customWidth="1"/>
    <col min="7" max="7" width="13.375" style="0" customWidth="1"/>
  </cols>
  <sheetData>
    <row r="2" spans="2:8" ht="12.75">
      <c r="B2" s="34"/>
      <c r="C2" s="34"/>
      <c r="D2" s="34"/>
      <c r="E2" s="34"/>
      <c r="F2" s="34" t="s">
        <v>42</v>
      </c>
      <c r="G2" s="34"/>
      <c r="H2" s="34"/>
    </row>
    <row r="3" spans="2:8" ht="12.75">
      <c r="B3" s="34"/>
      <c r="C3" s="34"/>
      <c r="D3" s="34"/>
      <c r="E3" s="34"/>
      <c r="F3" s="35" t="s">
        <v>43</v>
      </c>
      <c r="G3" s="35"/>
      <c r="H3" s="34"/>
    </row>
    <row r="4" spans="2:8" ht="12.75">
      <c r="B4" s="34"/>
      <c r="C4" s="34"/>
      <c r="D4" s="34"/>
      <c r="E4" s="34"/>
      <c r="F4" s="240" t="s">
        <v>44</v>
      </c>
      <c r="G4" s="240"/>
      <c r="H4" s="240"/>
    </row>
    <row r="5" spans="2:8" ht="12.75">
      <c r="B5" s="34"/>
      <c r="C5" s="34"/>
      <c r="D5" s="34"/>
      <c r="E5" s="34"/>
      <c r="F5" s="35" t="s">
        <v>45</v>
      </c>
      <c r="G5" s="35"/>
      <c r="H5" s="34"/>
    </row>
    <row r="6" spans="2:8" ht="12.75">
      <c r="B6" s="34"/>
      <c r="C6" s="34"/>
      <c r="D6" s="34"/>
      <c r="E6" s="34"/>
      <c r="F6" s="241"/>
      <c r="G6" s="241"/>
      <c r="H6" s="241"/>
    </row>
    <row r="7" spans="2:8" ht="12.75">
      <c r="B7" s="34"/>
      <c r="C7" s="34"/>
      <c r="D7" s="34"/>
      <c r="E7" s="34"/>
      <c r="F7" s="34"/>
      <c r="G7" s="34"/>
      <c r="H7" s="34"/>
    </row>
    <row r="8" spans="2:8" ht="15.75">
      <c r="B8" s="242" t="s">
        <v>46</v>
      </c>
      <c r="C8" s="242"/>
      <c r="D8" s="242"/>
      <c r="E8" s="242"/>
      <c r="F8" s="242"/>
      <c r="G8" s="242"/>
      <c r="H8" s="34"/>
    </row>
    <row r="9" spans="2:8" ht="12.75">
      <c r="B9" s="34"/>
      <c r="C9" s="34"/>
      <c r="D9" s="34"/>
      <c r="E9" s="34"/>
      <c r="F9" s="34"/>
      <c r="G9" s="36" t="s">
        <v>4</v>
      </c>
      <c r="H9" s="34"/>
    </row>
    <row r="10" spans="2:8" ht="12.75">
      <c r="B10" s="243" t="s">
        <v>0</v>
      </c>
      <c r="C10" s="243" t="s">
        <v>47</v>
      </c>
      <c r="D10" s="244" t="s">
        <v>3</v>
      </c>
      <c r="E10" s="243" t="s">
        <v>1</v>
      </c>
      <c r="F10" s="243" t="s">
        <v>2</v>
      </c>
      <c r="G10" s="243"/>
      <c r="H10" s="34"/>
    </row>
    <row r="11" spans="2:8" ht="23.25" customHeight="1">
      <c r="B11" s="243"/>
      <c r="C11" s="243"/>
      <c r="D11" s="245"/>
      <c r="E11" s="243"/>
      <c r="F11" s="37" t="s">
        <v>3</v>
      </c>
      <c r="G11" s="38" t="s">
        <v>48</v>
      </c>
      <c r="H11" s="34"/>
    </row>
    <row r="12" spans="2:8" ht="12.75">
      <c r="B12" s="39">
        <v>1</v>
      </c>
      <c r="C12" s="39">
        <v>2</v>
      </c>
      <c r="D12" s="39">
        <v>3</v>
      </c>
      <c r="E12" s="39">
        <v>4</v>
      </c>
      <c r="F12" s="39">
        <v>5</v>
      </c>
      <c r="G12" s="39">
        <v>6</v>
      </c>
      <c r="H12" s="34"/>
    </row>
    <row r="13" spans="2:8" ht="12.75">
      <c r="B13" s="40">
        <v>200000</v>
      </c>
      <c r="C13" s="41" t="s">
        <v>49</v>
      </c>
      <c r="D13" s="41">
        <f>E13+F13</f>
        <v>0</v>
      </c>
      <c r="E13" s="39">
        <f>E14</f>
        <v>-1107200</v>
      </c>
      <c r="F13" s="39">
        <f>F14</f>
        <v>1107200</v>
      </c>
      <c r="G13" s="39">
        <f>G14</f>
        <v>1107200</v>
      </c>
      <c r="H13" s="34"/>
    </row>
    <row r="14" spans="2:8" ht="24" customHeight="1">
      <c r="B14" s="39">
        <v>208000</v>
      </c>
      <c r="C14" s="42" t="s">
        <v>50</v>
      </c>
      <c r="D14" s="43">
        <f aca="true" t="shared" si="0" ref="D14:D27">E14+F14</f>
        <v>0</v>
      </c>
      <c r="E14" s="39">
        <f>E15-E16+E20</f>
        <v>-1107200</v>
      </c>
      <c r="F14" s="39">
        <f>F15-F16+F20</f>
        <v>1107200</v>
      </c>
      <c r="G14" s="39">
        <f>G15-G16+G20</f>
        <v>1107200</v>
      </c>
      <c r="H14" s="34"/>
    </row>
    <row r="15" spans="2:8" ht="1.5" customHeight="1" hidden="1">
      <c r="B15" s="39">
        <v>208100</v>
      </c>
      <c r="C15" s="44" t="s">
        <v>51</v>
      </c>
      <c r="D15" s="43">
        <f t="shared" si="0"/>
        <v>840371.03</v>
      </c>
      <c r="E15" s="39">
        <v>840371.03</v>
      </c>
      <c r="F15" s="39"/>
      <c r="G15" s="39"/>
      <c r="H15" s="45"/>
    </row>
    <row r="16" spans="2:8" ht="0.75" customHeight="1" hidden="1">
      <c r="B16" s="39">
        <v>208200</v>
      </c>
      <c r="C16" s="39" t="s">
        <v>52</v>
      </c>
      <c r="D16" s="43">
        <f t="shared" si="0"/>
        <v>840371.03</v>
      </c>
      <c r="E16" s="39">
        <f>E15</f>
        <v>840371.03</v>
      </c>
      <c r="F16" s="39">
        <f>409296-409296</f>
        <v>0</v>
      </c>
      <c r="G16" s="39"/>
      <c r="H16" s="34"/>
    </row>
    <row r="17" spans="2:8" ht="24" customHeight="1" hidden="1">
      <c r="B17" s="39">
        <v>600000</v>
      </c>
      <c r="C17" s="42" t="s">
        <v>53</v>
      </c>
      <c r="D17" s="43">
        <f t="shared" si="0"/>
        <v>0</v>
      </c>
      <c r="E17" s="39"/>
      <c r="F17" s="39"/>
      <c r="G17" s="39"/>
      <c r="H17" s="34"/>
    </row>
    <row r="18" spans="2:8" ht="0.75" customHeight="1">
      <c r="B18" s="39">
        <v>602000</v>
      </c>
      <c r="C18" s="41" t="s">
        <v>54</v>
      </c>
      <c r="D18" s="43">
        <f t="shared" si="0"/>
        <v>0</v>
      </c>
      <c r="E18" s="39"/>
      <c r="F18" s="39"/>
      <c r="G18" s="39"/>
      <c r="H18" s="34"/>
    </row>
    <row r="19" spans="2:8" ht="14.25" customHeight="1" hidden="1">
      <c r="B19" s="39">
        <v>602200</v>
      </c>
      <c r="C19" s="39" t="s">
        <v>52</v>
      </c>
      <c r="D19" s="43">
        <f t="shared" si="0"/>
        <v>0</v>
      </c>
      <c r="E19" s="39"/>
      <c r="F19" s="39"/>
      <c r="G19" s="39"/>
      <c r="H19" s="34"/>
    </row>
    <row r="20" spans="2:8" ht="42" customHeight="1">
      <c r="B20" s="39">
        <v>208400</v>
      </c>
      <c r="C20" s="44" t="s">
        <v>55</v>
      </c>
      <c r="D20" s="43">
        <f t="shared" si="0"/>
        <v>0</v>
      </c>
      <c r="E20" s="39">
        <v>-1107200</v>
      </c>
      <c r="F20" s="39">
        <v>1107200</v>
      </c>
      <c r="G20" s="39">
        <v>1107200</v>
      </c>
      <c r="H20" s="34"/>
    </row>
    <row r="21" spans="2:8" ht="15.75" customHeight="1">
      <c r="B21" s="39"/>
      <c r="C21" s="39" t="s">
        <v>56</v>
      </c>
      <c r="D21" s="43">
        <f t="shared" si="0"/>
        <v>0</v>
      </c>
      <c r="E21" s="39">
        <f>E13</f>
        <v>-1107200</v>
      </c>
      <c r="F21" s="39">
        <f>F13</f>
        <v>1107200</v>
      </c>
      <c r="G21" s="39">
        <f>G13</f>
        <v>1107200</v>
      </c>
      <c r="H21" s="34"/>
    </row>
    <row r="22" spans="2:8" ht="15.75" customHeight="1">
      <c r="B22" s="40">
        <v>600000</v>
      </c>
      <c r="C22" s="42" t="s">
        <v>53</v>
      </c>
      <c r="D22" s="41">
        <f t="shared" si="0"/>
        <v>0</v>
      </c>
      <c r="E22" s="39">
        <f>E23</f>
        <v>-1107200</v>
      </c>
      <c r="F22" s="39">
        <f>F23</f>
        <v>1107200</v>
      </c>
      <c r="G22" s="39">
        <f>G23</f>
        <v>1107200</v>
      </c>
      <c r="H22" s="34"/>
    </row>
    <row r="23" spans="2:8" ht="17.25" customHeight="1">
      <c r="B23" s="39">
        <v>602000</v>
      </c>
      <c r="C23" s="42" t="s">
        <v>57</v>
      </c>
      <c r="D23" s="41">
        <f t="shared" si="0"/>
        <v>0</v>
      </c>
      <c r="E23" s="39">
        <f>E24-E25+E26</f>
        <v>-1107200</v>
      </c>
      <c r="F23" s="39">
        <f>F24-F25+F26</f>
        <v>1107200</v>
      </c>
      <c r="G23" s="39">
        <f>G24-G25+G26</f>
        <v>1107200</v>
      </c>
      <c r="H23" s="34"/>
    </row>
    <row r="24" spans="2:8" ht="16.5" customHeight="1" hidden="1">
      <c r="B24" s="39">
        <v>602100</v>
      </c>
      <c r="C24" s="44" t="s">
        <v>51</v>
      </c>
      <c r="D24" s="41">
        <f t="shared" si="0"/>
        <v>840371.03</v>
      </c>
      <c r="E24" s="39">
        <f>E15</f>
        <v>840371.03</v>
      </c>
      <c r="F24" s="39"/>
      <c r="G24" s="39"/>
      <c r="H24" s="34"/>
    </row>
    <row r="25" spans="2:8" ht="16.5" customHeight="1" hidden="1">
      <c r="B25" s="46">
        <v>602200</v>
      </c>
      <c r="C25" s="44" t="s">
        <v>52</v>
      </c>
      <c r="D25" s="41">
        <f t="shared" si="0"/>
        <v>840371.03</v>
      </c>
      <c r="E25" s="39">
        <f>E16</f>
        <v>840371.03</v>
      </c>
      <c r="F25" s="39"/>
      <c r="G25" s="39"/>
      <c r="H25" s="34"/>
    </row>
    <row r="26" spans="2:8" ht="42.75" customHeight="1">
      <c r="B26" s="46">
        <v>602400</v>
      </c>
      <c r="C26" s="44" t="s">
        <v>55</v>
      </c>
      <c r="D26" s="43">
        <f t="shared" si="0"/>
        <v>0</v>
      </c>
      <c r="E26" s="39">
        <f>E20</f>
        <v>-1107200</v>
      </c>
      <c r="F26" s="39">
        <f>F20</f>
        <v>1107200</v>
      </c>
      <c r="G26" s="39">
        <f>G20</f>
        <v>1107200</v>
      </c>
      <c r="H26" s="34"/>
    </row>
    <row r="27" spans="2:8" ht="17.25" customHeight="1">
      <c r="B27" s="39"/>
      <c r="C27" s="44" t="s">
        <v>58</v>
      </c>
      <c r="D27" s="43">
        <f t="shared" si="0"/>
        <v>0</v>
      </c>
      <c r="E27" s="39">
        <f>E22</f>
        <v>-1107200</v>
      </c>
      <c r="F27" s="39">
        <f>F22</f>
        <v>1107200</v>
      </c>
      <c r="G27" s="39">
        <f>G22</f>
        <v>1107200</v>
      </c>
      <c r="H27" s="34"/>
    </row>
    <row r="28" spans="2:8" ht="16.5" customHeight="1">
      <c r="B28" s="47"/>
      <c r="C28" s="47"/>
      <c r="D28" s="47"/>
      <c r="E28" s="47"/>
      <c r="F28" s="47"/>
      <c r="G28" s="47"/>
      <c r="H28" s="34"/>
    </row>
    <row r="29" spans="2:8" ht="12.75">
      <c r="B29" s="47"/>
      <c r="C29" s="47"/>
      <c r="D29" s="47"/>
      <c r="E29" s="47"/>
      <c r="F29" s="47"/>
      <c r="G29" s="47"/>
      <c r="H29" s="34"/>
    </row>
    <row r="30" spans="2:8" ht="12.75">
      <c r="B30" s="34"/>
      <c r="C30" s="34"/>
      <c r="D30" s="34"/>
      <c r="E30" s="34"/>
      <c r="F30" s="34"/>
      <c r="G30" s="34"/>
      <c r="H30" s="34"/>
    </row>
    <row r="31" spans="2:8" ht="12.75">
      <c r="B31" s="34"/>
      <c r="C31" s="34"/>
      <c r="D31" s="34"/>
      <c r="E31" s="34"/>
      <c r="F31" s="34"/>
      <c r="G31" s="34"/>
      <c r="H31" s="34"/>
    </row>
    <row r="32" spans="2:8" ht="12.75">
      <c r="B32" s="34" t="s">
        <v>59</v>
      </c>
      <c r="C32" s="34"/>
      <c r="D32" s="34"/>
      <c r="E32" s="34"/>
      <c r="F32" s="34"/>
      <c r="G32" s="34"/>
      <c r="H32" s="34"/>
    </row>
    <row r="33" spans="2:8" ht="12.75">
      <c r="B33" s="34"/>
      <c r="C33" s="34"/>
      <c r="D33" s="34"/>
      <c r="E33" s="34"/>
      <c r="F33" s="34"/>
      <c r="G33" s="34"/>
      <c r="H33" s="34"/>
    </row>
    <row r="34" spans="2:8" ht="12.75">
      <c r="B34" s="34"/>
      <c r="C34" s="34"/>
      <c r="D34" s="34"/>
      <c r="E34" s="34"/>
      <c r="F34" s="34"/>
      <c r="G34" s="34"/>
      <c r="H34" s="34"/>
    </row>
    <row r="35" spans="2:8" ht="12.75">
      <c r="B35" s="34"/>
      <c r="C35" s="34"/>
      <c r="D35" s="34"/>
      <c r="E35" s="34"/>
      <c r="F35" s="34"/>
      <c r="G35" s="34"/>
      <c r="H35" s="34"/>
    </row>
  </sheetData>
  <mergeCells count="8">
    <mergeCell ref="F4:H4"/>
    <mergeCell ref="F6:H6"/>
    <mergeCell ref="B8:G8"/>
    <mergeCell ref="B10:B11"/>
    <mergeCell ref="C10:C11"/>
    <mergeCell ref="D10:D11"/>
    <mergeCell ref="E10:E11"/>
    <mergeCell ref="F10:G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0"/>
  <sheetViews>
    <sheetView workbookViewId="0" topLeftCell="A1">
      <selection activeCell="D13" sqref="D13"/>
    </sheetView>
  </sheetViews>
  <sheetFormatPr defaultColWidth="9.00390625" defaultRowHeight="12.75"/>
  <cols>
    <col min="1" max="1" width="2.00390625" style="0" customWidth="1"/>
    <col min="2" max="2" width="9.00390625" style="0" customWidth="1"/>
    <col min="3" max="3" width="7.375" style="0" customWidth="1"/>
    <col min="4" max="4" width="6.625" style="0" customWidth="1"/>
    <col min="5" max="5" width="37.875" style="0" customWidth="1"/>
    <col min="6" max="6" width="9.375" style="0" customWidth="1"/>
    <col min="7" max="7" width="9.25390625" style="0" customWidth="1"/>
    <col min="8" max="8" width="8.625" style="0" customWidth="1"/>
    <col min="9" max="9" width="8.25390625" style="0" customWidth="1"/>
    <col min="10" max="10" width="8.125" style="0" customWidth="1"/>
    <col min="11" max="11" width="8.00390625" style="0" customWidth="1"/>
    <col min="12" max="12" width="7.00390625" style="0" customWidth="1"/>
    <col min="13" max="13" width="7.25390625" style="0" customWidth="1"/>
    <col min="14" max="14" width="8.00390625" style="0" customWidth="1"/>
    <col min="15" max="15" width="8.125" style="0" customWidth="1"/>
    <col min="16" max="16" width="8.625" style="0" customWidth="1"/>
    <col min="17" max="17" width="10.875" style="0" customWidth="1"/>
  </cols>
  <sheetData>
    <row r="2" spans="2:18" ht="48" customHeight="1">
      <c r="B2" s="105"/>
      <c r="C2" s="105"/>
      <c r="D2" s="105"/>
      <c r="E2" s="105"/>
      <c r="F2" s="105"/>
      <c r="G2" s="134"/>
      <c r="H2" s="134"/>
      <c r="I2" s="134"/>
      <c r="J2" s="134"/>
      <c r="K2" s="134"/>
      <c r="L2" s="134"/>
      <c r="M2" s="233" t="s">
        <v>210</v>
      </c>
      <c r="N2" s="233"/>
      <c r="O2" s="233"/>
      <c r="P2" s="233"/>
      <c r="Q2" s="233"/>
      <c r="R2" s="105"/>
    </row>
    <row r="3" spans="2:18" ht="41.25" customHeight="1">
      <c r="B3" s="105"/>
      <c r="C3" s="254" t="s">
        <v>148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135"/>
    </row>
    <row r="4" spans="2:18" ht="18.75">
      <c r="B4" s="105"/>
      <c r="C4" s="136"/>
      <c r="D4" s="137"/>
      <c r="E4" s="137"/>
      <c r="F4" s="137"/>
      <c r="G4" s="137"/>
      <c r="H4" s="137"/>
      <c r="I4" s="138"/>
      <c r="J4" s="137"/>
      <c r="K4" s="137"/>
      <c r="L4" s="139"/>
      <c r="M4" s="140"/>
      <c r="N4" s="140"/>
      <c r="O4" s="140"/>
      <c r="P4" s="140"/>
      <c r="Q4" s="140" t="s">
        <v>4</v>
      </c>
      <c r="R4" s="141"/>
    </row>
    <row r="5" spans="2:18" ht="12.75">
      <c r="B5" s="246" t="s">
        <v>149</v>
      </c>
      <c r="C5" s="246" t="s">
        <v>202</v>
      </c>
      <c r="D5" s="248" t="s">
        <v>203</v>
      </c>
      <c r="E5" s="248" t="s">
        <v>130</v>
      </c>
      <c r="F5" s="251" t="s">
        <v>150</v>
      </c>
      <c r="G5" s="255"/>
      <c r="H5" s="255"/>
      <c r="I5" s="255"/>
      <c r="J5" s="252"/>
      <c r="K5" s="256" t="s">
        <v>151</v>
      </c>
      <c r="L5" s="257"/>
      <c r="M5" s="257"/>
      <c r="N5" s="257"/>
      <c r="O5" s="257"/>
      <c r="P5" s="257"/>
      <c r="Q5" s="253" t="s">
        <v>152</v>
      </c>
      <c r="R5" s="142"/>
    </row>
    <row r="6" spans="2:18" ht="12.75">
      <c r="B6" s="246"/>
      <c r="C6" s="246"/>
      <c r="D6" s="249"/>
      <c r="E6" s="249"/>
      <c r="F6" s="253" t="s">
        <v>153</v>
      </c>
      <c r="G6" s="248" t="s">
        <v>154</v>
      </c>
      <c r="H6" s="251" t="s">
        <v>155</v>
      </c>
      <c r="I6" s="252"/>
      <c r="J6" s="248" t="s">
        <v>156</v>
      </c>
      <c r="K6" s="253" t="s">
        <v>153</v>
      </c>
      <c r="L6" s="248" t="s">
        <v>154</v>
      </c>
      <c r="M6" s="251" t="s">
        <v>155</v>
      </c>
      <c r="N6" s="252"/>
      <c r="O6" s="248" t="s">
        <v>156</v>
      </c>
      <c r="P6" s="215" t="s">
        <v>155</v>
      </c>
      <c r="Q6" s="231"/>
      <c r="R6" s="142"/>
    </row>
    <row r="7" spans="2:18" ht="12.75">
      <c r="B7" s="246"/>
      <c r="C7" s="246"/>
      <c r="D7" s="249"/>
      <c r="E7" s="249"/>
      <c r="F7" s="231"/>
      <c r="G7" s="249"/>
      <c r="H7" s="248" t="s">
        <v>157</v>
      </c>
      <c r="I7" s="248" t="s">
        <v>158</v>
      </c>
      <c r="J7" s="249"/>
      <c r="K7" s="231"/>
      <c r="L7" s="249"/>
      <c r="M7" s="248" t="s">
        <v>157</v>
      </c>
      <c r="N7" s="248" t="s">
        <v>158</v>
      </c>
      <c r="O7" s="249"/>
      <c r="P7" s="246" t="s">
        <v>159</v>
      </c>
      <c r="Q7" s="231"/>
      <c r="R7" s="142"/>
    </row>
    <row r="8" spans="2:18" ht="12.75">
      <c r="B8" s="246"/>
      <c r="C8" s="246"/>
      <c r="D8" s="249"/>
      <c r="E8" s="249"/>
      <c r="F8" s="231"/>
      <c r="G8" s="249"/>
      <c r="H8" s="249"/>
      <c r="I8" s="249"/>
      <c r="J8" s="249"/>
      <c r="K8" s="231"/>
      <c r="L8" s="249"/>
      <c r="M8" s="249"/>
      <c r="N8" s="249"/>
      <c r="O8" s="249"/>
      <c r="P8" s="246"/>
      <c r="Q8" s="231"/>
      <c r="R8" s="142"/>
    </row>
    <row r="9" spans="2:18" ht="53.25" customHeight="1">
      <c r="B9" s="246"/>
      <c r="C9" s="246"/>
      <c r="D9" s="250"/>
      <c r="E9" s="250"/>
      <c r="F9" s="232"/>
      <c r="G9" s="250"/>
      <c r="H9" s="250"/>
      <c r="I9" s="250"/>
      <c r="J9" s="250"/>
      <c r="K9" s="232"/>
      <c r="L9" s="250"/>
      <c r="M9" s="250"/>
      <c r="N9" s="250"/>
      <c r="O9" s="250"/>
      <c r="P9" s="246"/>
      <c r="Q9" s="232"/>
      <c r="R9" s="142"/>
    </row>
    <row r="10" spans="2:18" ht="12.75">
      <c r="B10" s="143"/>
      <c r="C10" s="144">
        <v>1</v>
      </c>
      <c r="D10" s="144"/>
      <c r="E10" s="144">
        <v>2</v>
      </c>
      <c r="F10" s="144">
        <v>3</v>
      </c>
      <c r="G10" s="144">
        <v>4</v>
      </c>
      <c r="H10" s="144">
        <v>5</v>
      </c>
      <c r="I10" s="144">
        <v>6</v>
      </c>
      <c r="J10" s="144">
        <v>7</v>
      </c>
      <c r="K10" s="144">
        <v>8</v>
      </c>
      <c r="L10" s="144">
        <v>9</v>
      </c>
      <c r="M10" s="144">
        <v>10</v>
      </c>
      <c r="N10" s="144">
        <v>11</v>
      </c>
      <c r="O10" s="144">
        <v>12</v>
      </c>
      <c r="P10" s="144">
        <v>13</v>
      </c>
      <c r="Q10" s="144">
        <v>14</v>
      </c>
      <c r="R10" s="142"/>
    </row>
    <row r="11" spans="2:18" ht="27.75" customHeight="1">
      <c r="B11" s="275" t="s">
        <v>213</v>
      </c>
      <c r="C11" s="145" t="s">
        <v>204</v>
      </c>
      <c r="D11" s="145"/>
      <c r="E11" s="146" t="s">
        <v>160</v>
      </c>
      <c r="F11" s="147">
        <f>F12+F14+F17+F19+F23+F26+F33</f>
        <v>17768300</v>
      </c>
      <c r="G11" s="147">
        <f>G12+G14+G17+G19+G23+G26+G33</f>
        <v>17768300</v>
      </c>
      <c r="H11" s="147">
        <f>H13+H15+H18+H27</f>
        <v>2937524</v>
      </c>
      <c r="I11" s="147">
        <f>I13+I15+I18+I27</f>
        <v>667563</v>
      </c>
      <c r="J11" s="147">
        <f>J12+J23+J33</f>
        <v>0</v>
      </c>
      <c r="K11" s="147">
        <f>K12+K23+K29+K31</f>
        <v>1107200</v>
      </c>
      <c r="L11" s="148">
        <f>L12+L23+L33+L26+L31+L19+L40</f>
        <v>0</v>
      </c>
      <c r="M11" s="148">
        <f>M12+M23+M33+M26+M31+M19+M40</f>
        <v>0</v>
      </c>
      <c r="N11" s="148">
        <f>N12+N23+N33+N26+N31+N19+N40</f>
        <v>0</v>
      </c>
      <c r="O11" s="148">
        <f>O12+O23+O29+O31</f>
        <v>1107200</v>
      </c>
      <c r="P11" s="148">
        <f>P12+P23+P29+P31</f>
        <v>1107200</v>
      </c>
      <c r="Q11" s="148">
        <f>F11+K11</f>
        <v>18875500</v>
      </c>
      <c r="R11" s="142"/>
    </row>
    <row r="12" spans="2:18" ht="0.75" customHeight="1">
      <c r="B12" s="149"/>
      <c r="C12" s="150" t="s">
        <v>161</v>
      </c>
      <c r="D12" s="150"/>
      <c r="E12" s="151"/>
      <c r="F12" s="206">
        <f aca="true" t="shared" si="0" ref="F12:Q12">F13</f>
        <v>2230201</v>
      </c>
      <c r="G12" s="210">
        <f t="shared" si="0"/>
        <v>2230201</v>
      </c>
      <c r="H12" s="207">
        <f t="shared" si="0"/>
        <v>1507414</v>
      </c>
      <c r="I12" s="207">
        <f t="shared" si="0"/>
        <v>140460</v>
      </c>
      <c r="J12" s="207">
        <f t="shared" si="0"/>
        <v>0</v>
      </c>
      <c r="K12" s="207">
        <f>O12</f>
        <v>55000</v>
      </c>
      <c r="L12" s="208"/>
      <c r="M12" s="208">
        <f t="shared" si="0"/>
        <v>0</v>
      </c>
      <c r="N12" s="208">
        <f t="shared" si="0"/>
        <v>0</v>
      </c>
      <c r="O12" s="208">
        <v>55000</v>
      </c>
      <c r="P12" s="208">
        <v>55000</v>
      </c>
      <c r="Q12" s="209">
        <f t="shared" si="0"/>
        <v>2285201</v>
      </c>
      <c r="R12" s="152"/>
    </row>
    <row r="13" spans="2:18" ht="72" customHeight="1">
      <c r="B13" s="112" t="s">
        <v>84</v>
      </c>
      <c r="C13" s="112" t="s">
        <v>140</v>
      </c>
      <c r="D13" s="112" t="s">
        <v>85</v>
      </c>
      <c r="E13" s="113" t="s">
        <v>86</v>
      </c>
      <c r="F13" s="153">
        <v>2230201</v>
      </c>
      <c r="G13" s="154">
        <v>2230201</v>
      </c>
      <c r="H13" s="154">
        <v>1507414</v>
      </c>
      <c r="I13" s="154">
        <v>140460</v>
      </c>
      <c r="J13" s="154"/>
      <c r="K13" s="154">
        <f>L13+O13</f>
        <v>55000</v>
      </c>
      <c r="L13" s="155"/>
      <c r="M13" s="155"/>
      <c r="N13" s="155"/>
      <c r="O13" s="156">
        <v>55000</v>
      </c>
      <c r="P13" s="156">
        <v>55000</v>
      </c>
      <c r="Q13" s="157">
        <f>F13+K13</f>
        <v>2285201</v>
      </c>
      <c r="R13" s="158"/>
    </row>
    <row r="14" spans="2:18" ht="15.75" hidden="1">
      <c r="B14" s="159"/>
      <c r="C14" s="159" t="s">
        <v>162</v>
      </c>
      <c r="D14" s="159"/>
      <c r="E14" s="160"/>
      <c r="F14" s="206">
        <f>F15+F16</f>
        <v>806200</v>
      </c>
      <c r="G14" s="207">
        <f>G15+G16</f>
        <v>806200</v>
      </c>
      <c r="H14" s="207">
        <f>H15+H16</f>
        <v>408870</v>
      </c>
      <c r="I14" s="207">
        <f>I15+I16</f>
        <v>235299</v>
      </c>
      <c r="J14" s="207"/>
      <c r="K14" s="207"/>
      <c r="L14" s="208"/>
      <c r="M14" s="208"/>
      <c r="N14" s="208"/>
      <c r="O14" s="208"/>
      <c r="P14" s="208"/>
      <c r="Q14" s="209">
        <f>Q15+Q16</f>
        <v>806200</v>
      </c>
      <c r="R14" s="161"/>
    </row>
    <row r="15" spans="2:18" ht="12" customHeight="1">
      <c r="B15" s="112" t="s">
        <v>92</v>
      </c>
      <c r="C15" s="112" t="s">
        <v>93</v>
      </c>
      <c r="D15" s="112" t="s">
        <v>163</v>
      </c>
      <c r="E15" s="113" t="s">
        <v>205</v>
      </c>
      <c r="F15" s="153">
        <v>806200</v>
      </c>
      <c r="G15" s="154">
        <v>806200</v>
      </c>
      <c r="H15" s="154">
        <v>408870</v>
      </c>
      <c r="I15" s="154">
        <v>235299</v>
      </c>
      <c r="J15" s="154"/>
      <c r="K15" s="154"/>
      <c r="L15" s="156"/>
      <c r="M15" s="156"/>
      <c r="N15" s="156"/>
      <c r="O15" s="156"/>
      <c r="P15" s="156"/>
      <c r="Q15" s="157">
        <f>F15+K15</f>
        <v>806200</v>
      </c>
      <c r="R15" s="162"/>
    </row>
    <row r="16" spans="2:18" ht="15.75" hidden="1">
      <c r="B16" s="112"/>
      <c r="C16" s="112"/>
      <c r="D16" s="112"/>
      <c r="E16" s="163"/>
      <c r="F16" s="153"/>
      <c r="G16" s="154"/>
      <c r="H16" s="164"/>
      <c r="I16" s="164"/>
      <c r="J16" s="164"/>
      <c r="K16" s="164"/>
      <c r="L16" s="155"/>
      <c r="M16" s="155"/>
      <c r="N16" s="155"/>
      <c r="O16" s="155"/>
      <c r="P16" s="155"/>
      <c r="Q16" s="165">
        <f>F16+K16</f>
        <v>0</v>
      </c>
      <c r="R16" s="158"/>
    </row>
    <row r="17" spans="2:18" ht="15.75" hidden="1">
      <c r="B17" s="159"/>
      <c r="C17" s="159" t="s">
        <v>140</v>
      </c>
      <c r="D17" s="159"/>
      <c r="E17" s="160"/>
      <c r="F17" s="206">
        <f>F18</f>
        <v>879659</v>
      </c>
      <c r="G17" s="207">
        <f>G18</f>
        <v>879659</v>
      </c>
      <c r="H17" s="210">
        <f>H18</f>
        <v>650784</v>
      </c>
      <c r="I17" s="210">
        <f>I18</f>
        <v>52703</v>
      </c>
      <c r="J17" s="210"/>
      <c r="K17" s="210"/>
      <c r="L17" s="211"/>
      <c r="M17" s="211"/>
      <c r="N17" s="211"/>
      <c r="O17" s="211"/>
      <c r="P17" s="211"/>
      <c r="Q17" s="212">
        <f>Q18</f>
        <v>879659</v>
      </c>
      <c r="R17" s="152"/>
    </row>
    <row r="18" spans="2:18" ht="18.75" customHeight="1">
      <c r="B18" s="166" t="s">
        <v>88</v>
      </c>
      <c r="C18" s="166" t="s">
        <v>164</v>
      </c>
      <c r="D18" s="166" t="s">
        <v>89</v>
      </c>
      <c r="E18" s="167" t="s">
        <v>165</v>
      </c>
      <c r="F18" s="153">
        <v>879659</v>
      </c>
      <c r="G18" s="144">
        <v>879659</v>
      </c>
      <c r="H18" s="144">
        <v>650784</v>
      </c>
      <c r="I18" s="144">
        <v>52703</v>
      </c>
      <c r="J18" s="144"/>
      <c r="K18" s="144"/>
      <c r="L18" s="143"/>
      <c r="M18" s="143"/>
      <c r="N18" s="143"/>
      <c r="O18" s="143"/>
      <c r="P18" s="143"/>
      <c r="Q18" s="168">
        <f>F18</f>
        <v>879659</v>
      </c>
      <c r="R18" s="142"/>
    </row>
    <row r="19" spans="2:18" ht="0.75" customHeight="1">
      <c r="B19" s="169"/>
      <c r="C19" s="159" t="s">
        <v>166</v>
      </c>
      <c r="D19" s="169"/>
      <c r="E19" s="170" t="s">
        <v>167</v>
      </c>
      <c r="F19" s="206">
        <f>F20+F21</f>
        <v>170120</v>
      </c>
      <c r="G19" s="207">
        <f>G20+G21</f>
        <v>170120</v>
      </c>
      <c r="H19" s="213"/>
      <c r="I19" s="213"/>
      <c r="J19" s="213"/>
      <c r="K19" s="213"/>
      <c r="L19" s="214"/>
      <c r="M19" s="214"/>
      <c r="N19" s="214"/>
      <c r="O19" s="214"/>
      <c r="P19" s="214"/>
      <c r="Q19" s="209">
        <f>F19+K19</f>
        <v>170120</v>
      </c>
      <c r="R19" s="171"/>
    </row>
    <row r="20" spans="2:18" ht="18" customHeight="1">
      <c r="B20" s="112" t="s">
        <v>168</v>
      </c>
      <c r="C20" s="112" t="s">
        <v>169</v>
      </c>
      <c r="D20" s="112" t="s">
        <v>170</v>
      </c>
      <c r="E20" s="172" t="s">
        <v>171</v>
      </c>
      <c r="F20" s="153">
        <v>117120</v>
      </c>
      <c r="G20" s="154">
        <v>117120</v>
      </c>
      <c r="H20" s="173"/>
      <c r="I20" s="173"/>
      <c r="J20" s="173"/>
      <c r="K20" s="173"/>
      <c r="L20" s="174"/>
      <c r="M20" s="174"/>
      <c r="N20" s="174"/>
      <c r="O20" s="174"/>
      <c r="P20" s="174"/>
      <c r="Q20" s="157">
        <f>F20</f>
        <v>117120</v>
      </c>
      <c r="R20" s="158"/>
    </row>
    <row r="21" spans="2:18" ht="12" customHeight="1">
      <c r="B21" s="112" t="s">
        <v>108</v>
      </c>
      <c r="C21" s="112" t="s">
        <v>172</v>
      </c>
      <c r="D21" s="112" t="s">
        <v>109</v>
      </c>
      <c r="E21" s="175" t="s">
        <v>110</v>
      </c>
      <c r="F21" s="153">
        <v>53000</v>
      </c>
      <c r="G21" s="154">
        <v>53000</v>
      </c>
      <c r="H21" s="164"/>
      <c r="I21" s="164"/>
      <c r="J21" s="164"/>
      <c r="K21" s="164"/>
      <c r="L21" s="155"/>
      <c r="M21" s="155"/>
      <c r="N21" s="155"/>
      <c r="O21" s="155"/>
      <c r="P21" s="155"/>
      <c r="Q21" s="157">
        <f>F21+K21</f>
        <v>53000</v>
      </c>
      <c r="R21" s="158"/>
    </row>
    <row r="22" spans="2:18" ht="12.75" hidden="1">
      <c r="B22" s="166"/>
      <c r="C22" s="166"/>
      <c r="D22" s="166"/>
      <c r="E22" s="175" t="s">
        <v>171</v>
      </c>
      <c r="F22" s="153"/>
      <c r="G22" s="144"/>
      <c r="H22" s="144"/>
      <c r="I22" s="144"/>
      <c r="J22" s="144"/>
      <c r="K22" s="144"/>
      <c r="L22" s="143"/>
      <c r="M22" s="143"/>
      <c r="N22" s="143"/>
      <c r="O22" s="143"/>
      <c r="P22" s="143"/>
      <c r="Q22" s="157"/>
      <c r="R22" s="142"/>
    </row>
    <row r="23" spans="2:18" ht="0.75" customHeight="1" hidden="1">
      <c r="B23" s="150"/>
      <c r="C23" s="150" t="s">
        <v>173</v>
      </c>
      <c r="D23" s="150"/>
      <c r="E23" s="151" t="s">
        <v>174</v>
      </c>
      <c r="F23" s="206">
        <f>F24+F25</f>
        <v>101920</v>
      </c>
      <c r="G23" s="210">
        <f>G24+G25</f>
        <v>101920</v>
      </c>
      <c r="H23" s="210">
        <f>H25</f>
        <v>0</v>
      </c>
      <c r="I23" s="210">
        <f>I25</f>
        <v>0</v>
      </c>
      <c r="J23" s="210">
        <f>J25</f>
        <v>0</v>
      </c>
      <c r="K23" s="210">
        <f aca="true" t="shared" si="1" ref="K23:P23">K25</f>
        <v>600000</v>
      </c>
      <c r="L23" s="211">
        <f t="shared" si="1"/>
        <v>0</v>
      </c>
      <c r="M23" s="211">
        <f t="shared" si="1"/>
        <v>0</v>
      </c>
      <c r="N23" s="211">
        <f t="shared" si="1"/>
        <v>0</v>
      </c>
      <c r="O23" s="211">
        <f t="shared" si="1"/>
        <v>600000</v>
      </c>
      <c r="P23" s="211">
        <f t="shared" si="1"/>
        <v>600000</v>
      </c>
      <c r="Q23" s="209">
        <f>Q24+Q25</f>
        <v>701920</v>
      </c>
      <c r="R23" s="152"/>
    </row>
    <row r="24" spans="2:18" ht="25.5" customHeight="1">
      <c r="B24" s="166" t="s">
        <v>206</v>
      </c>
      <c r="C24" s="166" t="s">
        <v>175</v>
      </c>
      <c r="D24" s="176" t="s">
        <v>113</v>
      </c>
      <c r="E24" s="177" t="s">
        <v>176</v>
      </c>
      <c r="F24" s="153">
        <v>6500</v>
      </c>
      <c r="G24" s="144">
        <v>6500</v>
      </c>
      <c r="H24" s="147"/>
      <c r="I24" s="147"/>
      <c r="J24" s="147"/>
      <c r="K24" s="147"/>
      <c r="L24" s="148"/>
      <c r="M24" s="148"/>
      <c r="N24" s="148"/>
      <c r="O24" s="148"/>
      <c r="P24" s="148"/>
      <c r="Q24" s="157">
        <f>F24</f>
        <v>6500</v>
      </c>
      <c r="R24" s="142"/>
    </row>
    <row r="25" spans="2:18" ht="18.75" customHeight="1">
      <c r="B25" s="112" t="s">
        <v>112</v>
      </c>
      <c r="C25" s="112" t="s">
        <v>141</v>
      </c>
      <c r="D25" s="178" t="s">
        <v>113</v>
      </c>
      <c r="E25" s="177" t="s">
        <v>142</v>
      </c>
      <c r="F25" s="153">
        <v>95420</v>
      </c>
      <c r="G25" s="154">
        <v>95420</v>
      </c>
      <c r="H25" s="154"/>
      <c r="I25" s="154"/>
      <c r="J25" s="154"/>
      <c r="K25" s="154">
        <f>L25+O25</f>
        <v>600000</v>
      </c>
      <c r="L25" s="156"/>
      <c r="M25" s="156"/>
      <c r="N25" s="156"/>
      <c r="O25" s="156">
        <v>600000</v>
      </c>
      <c r="P25" s="156">
        <v>600000</v>
      </c>
      <c r="Q25" s="157">
        <f>K25+F25</f>
        <v>695420</v>
      </c>
      <c r="R25" s="162"/>
    </row>
    <row r="26" spans="2:18" ht="15.75" customHeight="1" hidden="1">
      <c r="B26" s="169"/>
      <c r="C26" s="159" t="s">
        <v>177</v>
      </c>
      <c r="D26" s="179"/>
      <c r="E26" s="180" t="s">
        <v>178</v>
      </c>
      <c r="F26" s="206">
        <f>+F27</f>
        <v>691500</v>
      </c>
      <c r="G26" s="207">
        <f>+G27</f>
        <v>691500</v>
      </c>
      <c r="H26" s="213"/>
      <c r="I26" s="213"/>
      <c r="J26" s="213"/>
      <c r="K26" s="213"/>
      <c r="L26" s="214"/>
      <c r="M26" s="214"/>
      <c r="N26" s="214"/>
      <c r="O26" s="214"/>
      <c r="P26" s="214"/>
      <c r="Q26" s="209">
        <f>Q27</f>
        <v>691500</v>
      </c>
      <c r="R26" s="171"/>
    </row>
    <row r="27" spans="2:18" ht="29.25" customHeight="1">
      <c r="B27" s="112" t="s">
        <v>104</v>
      </c>
      <c r="C27" s="112" t="s">
        <v>179</v>
      </c>
      <c r="D27" s="178" t="s">
        <v>105</v>
      </c>
      <c r="E27" s="177" t="s">
        <v>106</v>
      </c>
      <c r="F27" s="153">
        <v>691500</v>
      </c>
      <c r="G27" s="154">
        <v>691500</v>
      </c>
      <c r="H27" s="154">
        <v>370456</v>
      </c>
      <c r="I27" s="154">
        <v>239101</v>
      </c>
      <c r="J27" s="154"/>
      <c r="K27" s="164"/>
      <c r="L27" s="155"/>
      <c r="M27" s="155"/>
      <c r="N27" s="155"/>
      <c r="O27" s="155"/>
      <c r="P27" s="155"/>
      <c r="Q27" s="157">
        <f>F27+K27</f>
        <v>691500</v>
      </c>
      <c r="R27" s="158"/>
    </row>
    <row r="28" spans="2:18" ht="28.5" customHeight="1" hidden="1">
      <c r="B28" s="166"/>
      <c r="C28" s="166"/>
      <c r="D28" s="181"/>
      <c r="E28" s="182" t="s">
        <v>106</v>
      </c>
      <c r="F28" s="153"/>
      <c r="G28" s="144"/>
      <c r="H28" s="144"/>
      <c r="I28" s="144"/>
      <c r="J28" s="144"/>
      <c r="K28" s="144">
        <v>0</v>
      </c>
      <c r="L28" s="143"/>
      <c r="M28" s="143"/>
      <c r="N28" s="143"/>
      <c r="O28" s="143">
        <v>0</v>
      </c>
      <c r="P28" s="143">
        <v>0</v>
      </c>
      <c r="Q28" s="157">
        <f>K28+G28</f>
        <v>0</v>
      </c>
      <c r="R28" s="142"/>
    </row>
    <row r="29" spans="2:18" ht="17.25" customHeight="1" hidden="1">
      <c r="B29" s="150"/>
      <c r="C29" s="150" t="s">
        <v>180</v>
      </c>
      <c r="D29" s="183"/>
      <c r="E29" s="184" t="s">
        <v>118</v>
      </c>
      <c r="F29" s="206"/>
      <c r="G29" s="210"/>
      <c r="H29" s="210"/>
      <c r="I29" s="210"/>
      <c r="J29" s="210"/>
      <c r="K29" s="210">
        <f>K30</f>
        <v>80000</v>
      </c>
      <c r="L29" s="211"/>
      <c r="M29" s="211"/>
      <c r="N29" s="211"/>
      <c r="O29" s="211">
        <f>O30</f>
        <v>80000</v>
      </c>
      <c r="P29" s="211">
        <f>P30</f>
        <v>80000</v>
      </c>
      <c r="Q29" s="209">
        <f>K29</f>
        <v>80000</v>
      </c>
      <c r="R29" s="152"/>
    </row>
    <row r="30" spans="2:18" ht="30" customHeight="1">
      <c r="B30" s="112" t="s">
        <v>116</v>
      </c>
      <c r="C30" s="112" t="s">
        <v>143</v>
      </c>
      <c r="D30" s="178" t="s">
        <v>117</v>
      </c>
      <c r="E30" s="177" t="s">
        <v>181</v>
      </c>
      <c r="F30" s="153"/>
      <c r="G30" s="164"/>
      <c r="H30" s="164"/>
      <c r="I30" s="164"/>
      <c r="J30" s="164"/>
      <c r="K30" s="154">
        <f>O30</f>
        <v>80000</v>
      </c>
      <c r="L30" s="155"/>
      <c r="M30" s="155"/>
      <c r="N30" s="155"/>
      <c r="O30" s="156">
        <v>80000</v>
      </c>
      <c r="P30" s="156">
        <v>80000</v>
      </c>
      <c r="Q30" s="157">
        <f>F30+K30</f>
        <v>80000</v>
      </c>
      <c r="R30" s="158"/>
    </row>
    <row r="31" spans="2:18" ht="1.5" customHeight="1" hidden="1">
      <c r="B31" s="150"/>
      <c r="C31" s="150" t="s">
        <v>182</v>
      </c>
      <c r="D31" s="183"/>
      <c r="E31" s="184" t="s">
        <v>183</v>
      </c>
      <c r="F31" s="206">
        <f>F32</f>
        <v>0</v>
      </c>
      <c r="G31" s="210">
        <f>G32</f>
        <v>0</v>
      </c>
      <c r="H31" s="210"/>
      <c r="I31" s="210"/>
      <c r="J31" s="210"/>
      <c r="K31" s="210">
        <f>K32</f>
        <v>372200</v>
      </c>
      <c r="L31" s="211"/>
      <c r="M31" s="211"/>
      <c r="N31" s="211"/>
      <c r="O31" s="208">
        <f>O32</f>
        <v>372200</v>
      </c>
      <c r="P31" s="208">
        <f>P32</f>
        <v>372200</v>
      </c>
      <c r="Q31" s="209">
        <f>Q32</f>
        <v>372200</v>
      </c>
      <c r="R31" s="152"/>
    </row>
    <row r="32" spans="2:18" ht="18.75" customHeight="1">
      <c r="B32" s="112" t="s">
        <v>120</v>
      </c>
      <c r="C32" s="185" t="s">
        <v>145</v>
      </c>
      <c r="D32" s="178" t="s">
        <v>121</v>
      </c>
      <c r="E32" s="177" t="s">
        <v>146</v>
      </c>
      <c r="F32" s="153"/>
      <c r="G32" s="164"/>
      <c r="H32" s="164"/>
      <c r="I32" s="164"/>
      <c r="J32" s="164"/>
      <c r="K32" s="154">
        <f>O32</f>
        <v>372200</v>
      </c>
      <c r="L32" s="155"/>
      <c r="M32" s="155"/>
      <c r="N32" s="155"/>
      <c r="O32" s="156">
        <v>372200</v>
      </c>
      <c r="P32" s="156">
        <v>372200</v>
      </c>
      <c r="Q32" s="156">
        <f>F32+K32</f>
        <v>372200</v>
      </c>
      <c r="R32" s="158"/>
    </row>
    <row r="33" spans="2:18" ht="15.75" customHeight="1">
      <c r="B33" s="150"/>
      <c r="C33" s="150" t="s">
        <v>184</v>
      </c>
      <c r="D33" s="150"/>
      <c r="E33" s="216" t="s">
        <v>185</v>
      </c>
      <c r="F33" s="206">
        <f>F34+F35+F36+F37+F38</f>
        <v>12888700</v>
      </c>
      <c r="G33" s="207">
        <f>G34+G35+G36+G37+G38</f>
        <v>12888700</v>
      </c>
      <c r="H33" s="207"/>
      <c r="I33" s="207"/>
      <c r="J33" s="207"/>
      <c r="K33" s="207"/>
      <c r="L33" s="208"/>
      <c r="M33" s="208"/>
      <c r="N33" s="208"/>
      <c r="O33" s="208"/>
      <c r="P33" s="208"/>
      <c r="Q33" s="209">
        <f>G33+K33</f>
        <v>12888700</v>
      </c>
      <c r="R33" s="152"/>
    </row>
    <row r="34" spans="2:18" ht="16.5" customHeight="1" hidden="1">
      <c r="B34" s="112"/>
      <c r="C34" s="112"/>
      <c r="D34" s="112"/>
      <c r="E34" s="172"/>
      <c r="F34" s="153">
        <v>0</v>
      </c>
      <c r="G34" s="154">
        <v>0</v>
      </c>
      <c r="H34" s="173"/>
      <c r="I34" s="173"/>
      <c r="J34" s="173"/>
      <c r="K34" s="173"/>
      <c r="L34" s="174"/>
      <c r="M34" s="174"/>
      <c r="N34" s="174"/>
      <c r="O34" s="174"/>
      <c r="P34" s="174"/>
      <c r="Q34" s="156">
        <f aca="true" t="shared" si="2" ref="Q34:Q39">F34+K34</f>
        <v>0</v>
      </c>
      <c r="R34" s="158"/>
    </row>
    <row r="35" spans="2:18" ht="25.5" customHeight="1">
      <c r="B35" s="112" t="s">
        <v>186</v>
      </c>
      <c r="C35" s="112" t="s">
        <v>187</v>
      </c>
      <c r="D35" s="112" t="s">
        <v>137</v>
      </c>
      <c r="E35" s="172" t="s">
        <v>188</v>
      </c>
      <c r="F35" s="154">
        <v>5229100</v>
      </c>
      <c r="G35" s="154">
        <v>5229100</v>
      </c>
      <c r="H35" s="173"/>
      <c r="I35" s="173"/>
      <c r="J35" s="173"/>
      <c r="K35" s="173"/>
      <c r="L35" s="174"/>
      <c r="M35" s="174"/>
      <c r="N35" s="174"/>
      <c r="O35" s="174"/>
      <c r="P35" s="174"/>
      <c r="Q35" s="156">
        <f t="shared" si="2"/>
        <v>5229100</v>
      </c>
      <c r="R35" s="158"/>
    </row>
    <row r="36" spans="2:18" ht="26.25" customHeight="1">
      <c r="B36" s="112" t="s">
        <v>189</v>
      </c>
      <c r="C36" s="112" t="s">
        <v>190</v>
      </c>
      <c r="D36" s="112" t="s">
        <v>137</v>
      </c>
      <c r="E36" s="172" t="s">
        <v>37</v>
      </c>
      <c r="F36" s="154">
        <v>2722400</v>
      </c>
      <c r="G36" s="154">
        <v>2722400</v>
      </c>
      <c r="H36" s="173"/>
      <c r="I36" s="173"/>
      <c r="J36" s="173"/>
      <c r="K36" s="173"/>
      <c r="L36" s="174"/>
      <c r="M36" s="174"/>
      <c r="N36" s="174"/>
      <c r="O36" s="174"/>
      <c r="P36" s="174"/>
      <c r="Q36" s="156">
        <f t="shared" si="2"/>
        <v>2722400</v>
      </c>
      <c r="R36" s="158"/>
    </row>
    <row r="37" spans="2:18" ht="48.75" customHeight="1">
      <c r="B37" s="112" t="s">
        <v>191</v>
      </c>
      <c r="C37" s="112" t="s">
        <v>192</v>
      </c>
      <c r="D37" s="112" t="s">
        <v>137</v>
      </c>
      <c r="E37" s="186" t="s">
        <v>193</v>
      </c>
      <c r="F37" s="154">
        <v>2517700</v>
      </c>
      <c r="G37" s="154">
        <v>2517700</v>
      </c>
      <c r="H37" s="164"/>
      <c r="I37" s="164"/>
      <c r="J37" s="164"/>
      <c r="K37" s="164"/>
      <c r="L37" s="155"/>
      <c r="M37" s="155"/>
      <c r="N37" s="155"/>
      <c r="O37" s="155"/>
      <c r="P37" s="155"/>
      <c r="Q37" s="156">
        <f t="shared" si="2"/>
        <v>2517700</v>
      </c>
      <c r="R37" s="158"/>
    </row>
    <row r="38" spans="2:18" ht="16.5" customHeight="1">
      <c r="B38" s="112" t="s">
        <v>194</v>
      </c>
      <c r="C38" s="112" t="s">
        <v>195</v>
      </c>
      <c r="D38" s="112" t="s">
        <v>137</v>
      </c>
      <c r="E38" s="186" t="s">
        <v>196</v>
      </c>
      <c r="F38" s="154">
        <v>2419500</v>
      </c>
      <c r="G38" s="154">
        <v>2419500</v>
      </c>
      <c r="H38" s="164"/>
      <c r="I38" s="164"/>
      <c r="J38" s="164"/>
      <c r="K38" s="164"/>
      <c r="L38" s="155"/>
      <c r="M38" s="155"/>
      <c r="N38" s="155"/>
      <c r="O38" s="155"/>
      <c r="P38" s="155"/>
      <c r="Q38" s="156">
        <f t="shared" si="2"/>
        <v>2419500</v>
      </c>
      <c r="R38" s="158"/>
    </row>
    <row r="39" spans="2:18" ht="18" customHeight="1">
      <c r="B39" s="166" t="s">
        <v>197</v>
      </c>
      <c r="C39" s="166" t="s">
        <v>198</v>
      </c>
      <c r="D39" s="166" t="s">
        <v>137</v>
      </c>
      <c r="E39" s="186" t="s">
        <v>138</v>
      </c>
      <c r="F39" s="144"/>
      <c r="G39" s="144"/>
      <c r="H39" s="144"/>
      <c r="I39" s="144"/>
      <c r="J39" s="144"/>
      <c r="K39" s="144"/>
      <c r="L39" s="143"/>
      <c r="M39" s="143"/>
      <c r="N39" s="143"/>
      <c r="O39" s="143"/>
      <c r="P39" s="143"/>
      <c r="Q39" s="156">
        <f t="shared" si="2"/>
        <v>0</v>
      </c>
      <c r="R39" s="142"/>
    </row>
    <row r="40" spans="2:18" ht="18" customHeight="1" hidden="1">
      <c r="B40" s="166"/>
      <c r="C40" s="187"/>
      <c r="D40" s="166"/>
      <c r="E40" s="188"/>
      <c r="F40" s="147">
        <f>F41</f>
        <v>0</v>
      </c>
      <c r="G40" s="147">
        <f>G41</f>
        <v>0</v>
      </c>
      <c r="H40" s="147"/>
      <c r="I40" s="147"/>
      <c r="J40" s="147"/>
      <c r="K40" s="147">
        <f>K41</f>
        <v>0</v>
      </c>
      <c r="L40" s="148">
        <f>L41</f>
        <v>0</v>
      </c>
      <c r="M40" s="148"/>
      <c r="N40" s="148"/>
      <c r="O40" s="148"/>
      <c r="P40" s="148"/>
      <c r="Q40" s="189">
        <f>Q41</f>
        <v>0</v>
      </c>
      <c r="R40" s="142"/>
    </row>
    <row r="41" spans="2:18" ht="18.75" customHeight="1" hidden="1">
      <c r="B41" s="166"/>
      <c r="C41" s="166"/>
      <c r="D41" s="166"/>
      <c r="E41" s="190"/>
      <c r="F41" s="144">
        <f>G41</f>
        <v>0</v>
      </c>
      <c r="G41" s="144"/>
      <c r="H41" s="144"/>
      <c r="I41" s="144"/>
      <c r="J41" s="144"/>
      <c r="K41" s="144">
        <f>L41</f>
        <v>0</v>
      </c>
      <c r="L41" s="143"/>
      <c r="M41" s="143"/>
      <c r="N41" s="143"/>
      <c r="O41" s="143"/>
      <c r="P41" s="143"/>
      <c r="Q41" s="143">
        <f>F41+K41</f>
        <v>0</v>
      </c>
      <c r="R41" s="142"/>
    </row>
    <row r="42" spans="2:18" ht="28.5" customHeight="1">
      <c r="B42" s="191"/>
      <c r="C42" s="192"/>
      <c r="D42" s="192"/>
      <c r="E42" s="151" t="s">
        <v>199</v>
      </c>
      <c r="F42" s="202">
        <f>F12+F14+F17+F19+F23+F26+F33</f>
        <v>17768300</v>
      </c>
      <c r="G42" s="202">
        <f>G12+G14+G17+G19+G23+G26+G33</f>
        <v>17768300</v>
      </c>
      <c r="H42" s="202">
        <f>H11</f>
        <v>2937524</v>
      </c>
      <c r="I42" s="202">
        <f>I11</f>
        <v>667563</v>
      </c>
      <c r="J42" s="203">
        <f>J12+J19+J23+J33</f>
        <v>0</v>
      </c>
      <c r="K42" s="202">
        <f aca="true" t="shared" si="3" ref="K42:P42">K11</f>
        <v>1107200</v>
      </c>
      <c r="L42" s="204">
        <f t="shared" si="3"/>
        <v>0</v>
      </c>
      <c r="M42" s="204">
        <f t="shared" si="3"/>
        <v>0</v>
      </c>
      <c r="N42" s="204">
        <f t="shared" si="3"/>
        <v>0</v>
      </c>
      <c r="O42" s="205">
        <f t="shared" si="3"/>
        <v>1107200</v>
      </c>
      <c r="P42" s="205">
        <f t="shared" si="3"/>
        <v>1107200</v>
      </c>
      <c r="Q42" s="205">
        <f>F42+K42</f>
        <v>18875500</v>
      </c>
      <c r="R42" s="193"/>
    </row>
    <row r="43" spans="2:18" ht="12.75" customHeight="1">
      <c r="B43" s="142"/>
      <c r="C43" s="194"/>
      <c r="D43" s="194"/>
      <c r="E43" s="142"/>
      <c r="F43" s="195"/>
      <c r="G43" s="195"/>
      <c r="H43" s="142"/>
      <c r="I43" s="195"/>
      <c r="J43" s="195"/>
      <c r="K43" s="195"/>
      <c r="L43" s="195"/>
      <c r="M43" s="142"/>
      <c r="N43" s="142"/>
      <c r="O43" s="142"/>
      <c r="P43" s="195"/>
      <c r="Q43" s="142"/>
      <c r="R43" s="142"/>
    </row>
    <row r="44" spans="2:18" ht="21" customHeight="1" hidden="1">
      <c r="B44" s="105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</row>
    <row r="45" spans="2:18" ht="7.5" customHeight="1">
      <c r="B45" s="105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</row>
    <row r="46" spans="2:18" ht="12.75" hidden="1">
      <c r="B46" s="105"/>
      <c r="C46" s="105"/>
      <c r="D46" s="105"/>
      <c r="E46" s="105"/>
      <c r="F46" s="196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2:18" ht="15.75">
      <c r="B47" s="105"/>
      <c r="C47" s="197" t="s">
        <v>200</v>
      </c>
      <c r="D47" s="198"/>
      <c r="E47" s="105"/>
      <c r="F47" s="199"/>
      <c r="G47" s="200"/>
      <c r="H47" s="105"/>
      <c r="I47" s="105"/>
      <c r="J47" s="105"/>
      <c r="K47" s="105"/>
      <c r="L47" s="105"/>
      <c r="M47" s="105"/>
      <c r="N47" s="105"/>
      <c r="O47" s="105"/>
      <c r="P47" s="105"/>
      <c r="Q47" s="201"/>
      <c r="R47" s="105"/>
    </row>
    <row r="48" spans="2:18" ht="12.75">
      <c r="B48" s="105"/>
      <c r="C48" s="105"/>
      <c r="D48" s="105"/>
      <c r="E48" s="105"/>
      <c r="F48" s="105"/>
      <c r="G48" s="105"/>
      <c r="H48" s="105"/>
      <c r="I48" s="105"/>
      <c r="J48" s="105"/>
      <c r="K48" s="196"/>
      <c r="L48" s="105"/>
      <c r="M48" s="105"/>
      <c r="N48" s="105"/>
      <c r="O48" s="105"/>
      <c r="P48" s="105"/>
      <c r="Q48" s="105"/>
      <c r="R48" s="105"/>
    </row>
    <row r="49" spans="2:18" ht="12.7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 t="s">
        <v>201</v>
      </c>
      <c r="O49" s="105"/>
      <c r="P49" s="105"/>
      <c r="Q49" s="105"/>
      <c r="R49" s="105"/>
    </row>
    <row r="50" spans="2:18" ht="12.7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</sheetData>
  <mergeCells count="24">
    <mergeCell ref="M2:Q2"/>
    <mergeCell ref="C3:Q3"/>
    <mergeCell ref="B5:B9"/>
    <mergeCell ref="C5:C9"/>
    <mergeCell ref="D5:D9"/>
    <mergeCell ref="E5:E9"/>
    <mergeCell ref="F5:J5"/>
    <mergeCell ref="K5:P5"/>
    <mergeCell ref="Q5:Q9"/>
    <mergeCell ref="F6:F9"/>
    <mergeCell ref="G6:G9"/>
    <mergeCell ref="H6:I6"/>
    <mergeCell ref="J6:J9"/>
    <mergeCell ref="K6:K9"/>
    <mergeCell ref="P7:P9"/>
    <mergeCell ref="C44:R44"/>
    <mergeCell ref="C45:R45"/>
    <mergeCell ref="L6:L9"/>
    <mergeCell ref="M6:N6"/>
    <mergeCell ref="O6:O9"/>
    <mergeCell ref="H7:H9"/>
    <mergeCell ref="I7:I9"/>
    <mergeCell ref="M7:M9"/>
    <mergeCell ref="N7:N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12" sqref="B12"/>
    </sheetView>
  </sheetViews>
  <sheetFormatPr defaultColWidth="9.00390625" defaultRowHeight="12.75"/>
  <cols>
    <col min="1" max="1" width="15.875" style="0" customWidth="1"/>
    <col min="2" max="2" width="30.375" style="0" customWidth="1"/>
    <col min="3" max="4" width="18.125" style="0" customWidth="1"/>
    <col min="5" max="5" width="19.375" style="0" customWidth="1"/>
    <col min="6" max="7" width="15.125" style="0" customWidth="1"/>
    <col min="8" max="8" width="17.125" style="0" customWidth="1"/>
  </cols>
  <sheetData>
    <row r="1" spans="1:8" ht="12.75">
      <c r="A1" s="48"/>
      <c r="B1" s="48"/>
      <c r="C1" s="48"/>
      <c r="D1" s="48"/>
      <c r="E1" s="49"/>
      <c r="F1" s="49"/>
      <c r="G1" s="48"/>
      <c r="H1" s="48"/>
    </row>
    <row r="2" spans="1:8" ht="57.75" customHeight="1">
      <c r="A2" s="48"/>
      <c r="B2" s="50"/>
      <c r="C2" s="11"/>
      <c r="D2" s="11"/>
      <c r="E2" s="258" t="s">
        <v>211</v>
      </c>
      <c r="F2" s="258"/>
      <c r="G2" s="258"/>
      <c r="H2" s="258"/>
    </row>
    <row r="3" spans="1:8" ht="18">
      <c r="A3" s="48"/>
      <c r="B3" s="50"/>
      <c r="C3" s="11"/>
      <c r="D3" s="11"/>
      <c r="E3" s="51"/>
      <c r="F3" s="51"/>
      <c r="G3" s="51"/>
      <c r="H3" s="51"/>
    </row>
    <row r="4" spans="1:8" ht="20.25">
      <c r="A4" s="259" t="s">
        <v>60</v>
      </c>
      <c r="B4" s="259"/>
      <c r="C4" s="259"/>
      <c r="D4" s="259"/>
      <c r="E4" s="259"/>
      <c r="F4" s="259"/>
      <c r="G4" s="259"/>
      <c r="H4" s="259"/>
    </row>
    <row r="5" spans="1:8" ht="22.5">
      <c r="A5" s="52"/>
      <c r="B5" s="48"/>
      <c r="C5" s="48"/>
      <c r="D5" s="48"/>
      <c r="E5" s="53"/>
      <c r="F5" s="54"/>
      <c r="G5" s="55"/>
      <c r="H5" s="36" t="s">
        <v>61</v>
      </c>
    </row>
    <row r="6" spans="1:8" ht="15.75">
      <c r="A6" s="260" t="s">
        <v>62</v>
      </c>
      <c r="B6" s="260" t="s">
        <v>63</v>
      </c>
      <c r="C6" s="263" t="s">
        <v>64</v>
      </c>
      <c r="D6" s="264"/>
      <c r="E6" s="267" t="s">
        <v>65</v>
      </c>
      <c r="F6" s="267"/>
      <c r="G6" s="267"/>
      <c r="H6" s="267"/>
    </row>
    <row r="7" spans="1:8" ht="15.75">
      <c r="A7" s="261"/>
      <c r="B7" s="261"/>
      <c r="C7" s="265"/>
      <c r="D7" s="266"/>
      <c r="E7" s="263" t="s">
        <v>66</v>
      </c>
      <c r="F7" s="264"/>
      <c r="G7" s="268" t="s">
        <v>67</v>
      </c>
      <c r="H7" s="269"/>
    </row>
    <row r="8" spans="1:8" ht="126.75">
      <c r="A8" s="262"/>
      <c r="B8" s="262"/>
      <c r="C8" s="56" t="s">
        <v>68</v>
      </c>
      <c r="D8" s="57" t="s">
        <v>69</v>
      </c>
      <c r="E8" s="56" t="s">
        <v>70</v>
      </c>
      <c r="F8" s="56" t="s">
        <v>71</v>
      </c>
      <c r="G8" s="58" t="s">
        <v>72</v>
      </c>
      <c r="H8" s="59" t="s">
        <v>72</v>
      </c>
    </row>
    <row r="9" spans="1:8" ht="37.5">
      <c r="A9" s="276" t="s">
        <v>214</v>
      </c>
      <c r="B9" s="60" t="s">
        <v>73</v>
      </c>
      <c r="C9" s="61" t="s">
        <v>74</v>
      </c>
      <c r="D9" s="61" t="s">
        <v>75</v>
      </c>
      <c r="E9" s="62" t="s">
        <v>76</v>
      </c>
      <c r="F9" s="62" t="s">
        <v>77</v>
      </c>
      <c r="G9" s="63"/>
      <c r="H9" s="64"/>
    </row>
    <row r="10" spans="1:8" ht="18.75">
      <c r="A10" s="59" t="s">
        <v>72</v>
      </c>
      <c r="B10" s="59" t="s">
        <v>72</v>
      </c>
      <c r="C10" s="61"/>
      <c r="D10" s="65"/>
      <c r="E10" s="65"/>
      <c r="F10" s="63"/>
      <c r="G10" s="63"/>
      <c r="H10" s="64"/>
    </row>
    <row r="11" spans="1:8" ht="29.25" customHeight="1">
      <c r="A11" s="66"/>
      <c r="B11" s="67" t="s">
        <v>3</v>
      </c>
      <c r="C11" s="217" t="s">
        <v>74</v>
      </c>
      <c r="D11" s="217" t="s">
        <v>75</v>
      </c>
      <c r="E11" s="218" t="s">
        <v>76</v>
      </c>
      <c r="F11" s="218" t="s">
        <v>77</v>
      </c>
      <c r="G11" s="63"/>
      <c r="H11" s="64"/>
    </row>
    <row r="12" spans="1:8" ht="12.75">
      <c r="A12" s="48"/>
      <c r="B12" s="48"/>
      <c r="C12" s="48"/>
      <c r="D12" s="48"/>
      <c r="E12" s="48"/>
      <c r="F12" s="48"/>
      <c r="G12" s="48"/>
      <c r="H12" s="48"/>
    </row>
    <row r="13" spans="1:8" ht="12.75">
      <c r="A13" s="48"/>
      <c r="B13" s="48"/>
      <c r="C13" s="48"/>
      <c r="D13" s="48"/>
      <c r="E13" s="48"/>
      <c r="F13" s="48"/>
      <c r="G13" s="48"/>
      <c r="H13" s="48"/>
    </row>
    <row r="14" spans="1:8" ht="18.75">
      <c r="A14" s="68" t="s">
        <v>59</v>
      </c>
      <c r="B14" s="69"/>
      <c r="C14" s="68"/>
      <c r="D14" s="70"/>
      <c r="E14" s="70"/>
      <c r="F14" s="70"/>
      <c r="G14" s="70"/>
      <c r="H14" s="68"/>
    </row>
    <row r="15" spans="1:8" ht="12.75">
      <c r="A15" s="48"/>
      <c r="B15" s="48"/>
      <c r="C15" s="48"/>
      <c r="D15" s="48"/>
      <c r="E15" s="48"/>
      <c r="F15" s="48"/>
      <c r="G15" s="48"/>
      <c r="H15" s="48"/>
    </row>
    <row r="16" spans="1:8" ht="12.75">
      <c r="A16" s="48"/>
      <c r="B16" s="48"/>
      <c r="C16" s="48"/>
      <c r="D16" s="48"/>
      <c r="E16" s="48"/>
      <c r="F16" s="48"/>
      <c r="G16" s="48"/>
      <c r="H16" s="48"/>
    </row>
    <row r="17" spans="1:8" ht="12.75">
      <c r="A17" s="48"/>
      <c r="B17" s="48"/>
      <c r="C17" s="48"/>
      <c r="D17" s="48"/>
      <c r="E17" s="48"/>
      <c r="F17" s="48"/>
      <c r="G17" s="48"/>
      <c r="H17" s="48"/>
    </row>
    <row r="18" spans="1:8" ht="12.75">
      <c r="A18" s="48"/>
      <c r="B18" s="48"/>
      <c r="C18" s="48"/>
      <c r="D18" s="48"/>
      <c r="E18" s="48"/>
      <c r="F18" s="48"/>
      <c r="G18" s="48"/>
      <c r="H18" s="48"/>
    </row>
    <row r="19" spans="1:8" ht="12.75">
      <c r="A19" s="48"/>
      <c r="B19" s="48"/>
      <c r="C19" s="48"/>
      <c r="D19" s="48"/>
      <c r="E19" s="48"/>
      <c r="F19" s="48"/>
      <c r="G19" s="48"/>
      <c r="H19" s="48"/>
    </row>
    <row r="20" spans="1:8" ht="12.75">
      <c r="A20" s="48"/>
      <c r="B20" s="48"/>
      <c r="C20" s="48"/>
      <c r="D20" s="48"/>
      <c r="E20" s="48"/>
      <c r="F20" s="48"/>
      <c r="G20" s="48"/>
      <c r="H20" s="48"/>
    </row>
    <row r="21" spans="1:8" ht="12.75">
      <c r="A21" s="48"/>
      <c r="B21" s="48"/>
      <c r="C21" s="48"/>
      <c r="D21" s="48"/>
      <c r="E21" s="48"/>
      <c r="F21" s="48"/>
      <c r="G21" s="48"/>
      <c r="H21" s="48"/>
    </row>
    <row r="22" spans="1:8" ht="12.75">
      <c r="A22" s="48"/>
      <c r="B22" s="48"/>
      <c r="C22" s="48"/>
      <c r="D22" s="48"/>
      <c r="E22" s="48"/>
      <c r="F22" s="48"/>
      <c r="G22" s="48"/>
      <c r="H22" s="48"/>
    </row>
    <row r="23" spans="1:8" ht="12.75">
      <c r="A23" s="48"/>
      <c r="B23" s="48"/>
      <c r="C23" s="48"/>
      <c r="D23" s="48"/>
      <c r="E23" s="48"/>
      <c r="F23" s="48"/>
      <c r="G23" s="48"/>
      <c r="H23" s="48"/>
    </row>
    <row r="24" spans="1:8" ht="12.75">
      <c r="A24" s="48"/>
      <c r="B24" s="48"/>
      <c r="C24" s="48"/>
      <c r="D24" s="48"/>
      <c r="E24" s="48"/>
      <c r="F24" s="48"/>
      <c r="G24" s="48"/>
      <c r="H24" s="48"/>
    </row>
    <row r="25" spans="1:8" ht="12.75">
      <c r="A25" s="48"/>
      <c r="B25" s="48"/>
      <c r="C25" s="48"/>
      <c r="D25" s="48"/>
      <c r="E25" s="48"/>
      <c r="F25" s="48"/>
      <c r="G25" s="48"/>
      <c r="H25" s="48"/>
    </row>
    <row r="26" spans="1:8" ht="12.75">
      <c r="A26" s="48"/>
      <c r="B26" s="48"/>
      <c r="C26" s="48"/>
      <c r="D26" s="48"/>
      <c r="E26" s="48"/>
      <c r="F26" s="48"/>
      <c r="G26" s="48"/>
      <c r="H26" s="48"/>
    </row>
    <row r="27" spans="1:8" ht="12.75">
      <c r="A27" s="48"/>
      <c r="B27" s="48"/>
      <c r="C27" s="48"/>
      <c r="D27" s="48"/>
      <c r="E27" s="48"/>
      <c r="F27" s="48"/>
      <c r="G27" s="48"/>
      <c r="H27" s="48"/>
    </row>
    <row r="28" spans="1:8" ht="12.75">
      <c r="A28" s="48"/>
      <c r="B28" s="48"/>
      <c r="C28" s="48"/>
      <c r="D28" s="48"/>
      <c r="E28" s="48"/>
      <c r="F28" s="48"/>
      <c r="G28" s="48"/>
      <c r="H28" s="48"/>
    </row>
    <row r="29" spans="5:6" ht="12.75">
      <c r="E29" s="48"/>
      <c r="F29" s="48"/>
    </row>
    <row r="30" spans="5:6" ht="12.75">
      <c r="E30" s="48"/>
      <c r="F30" s="48"/>
    </row>
    <row r="31" spans="5:6" ht="12.75">
      <c r="E31" s="48"/>
      <c r="F31" s="48"/>
    </row>
    <row r="32" spans="5:6" ht="12.75">
      <c r="E32" s="48"/>
      <c r="F32" s="48"/>
    </row>
  </sheetData>
  <mergeCells count="8">
    <mergeCell ref="E2:H2"/>
    <mergeCell ref="A4:H4"/>
    <mergeCell ref="A6:A8"/>
    <mergeCell ref="B6:B8"/>
    <mergeCell ref="C6:D7"/>
    <mergeCell ref="E6:H6"/>
    <mergeCell ref="E7:F7"/>
    <mergeCell ref="G7:H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B12" sqref="B12:J12"/>
    </sheetView>
  </sheetViews>
  <sheetFormatPr defaultColWidth="9.00390625" defaultRowHeight="12.75"/>
  <cols>
    <col min="1" max="1" width="2.125" style="0" customWidth="1"/>
    <col min="2" max="2" width="14.25390625" style="0" customWidth="1"/>
    <col min="3" max="3" width="11.125" style="0" customWidth="1"/>
    <col min="4" max="4" width="11.25390625" style="0" customWidth="1"/>
    <col min="5" max="5" width="40.625" style="0" customWidth="1"/>
    <col min="6" max="6" width="25.125" style="0" customWidth="1"/>
    <col min="7" max="7" width="15.75390625" style="0" customWidth="1"/>
    <col min="8" max="8" width="14.25390625" style="0" customWidth="1"/>
    <col min="9" max="10" width="11.75390625" style="0" customWidth="1"/>
  </cols>
  <sheetData>
    <row r="1" spans="2:10" ht="60.75" customHeight="1">
      <c r="B1" s="105"/>
      <c r="C1" s="105"/>
      <c r="D1" s="105"/>
      <c r="E1" s="105"/>
      <c r="F1" s="105"/>
      <c r="G1" s="270" t="s">
        <v>212</v>
      </c>
      <c r="H1" s="270"/>
      <c r="I1" s="270"/>
      <c r="J1" s="270"/>
    </row>
    <row r="2" spans="2:10" ht="26.25" customHeight="1">
      <c r="B2" s="271" t="s">
        <v>126</v>
      </c>
      <c r="C2" s="271"/>
      <c r="D2" s="271"/>
      <c r="E2" s="271"/>
      <c r="F2" s="271"/>
      <c r="G2" s="271"/>
      <c r="H2" s="271"/>
      <c r="I2" s="271"/>
      <c r="J2" s="271"/>
    </row>
    <row r="3" spans="2:10" ht="90" customHeight="1">
      <c r="B3" s="106" t="s">
        <v>127</v>
      </c>
      <c r="C3" s="106" t="s">
        <v>128</v>
      </c>
      <c r="D3" s="107" t="s">
        <v>129</v>
      </c>
      <c r="E3" s="107" t="s">
        <v>130</v>
      </c>
      <c r="F3" s="132" t="s">
        <v>131</v>
      </c>
      <c r="G3" s="133" t="s">
        <v>132</v>
      </c>
      <c r="H3" s="133" t="s">
        <v>133</v>
      </c>
      <c r="I3" s="132" t="s">
        <v>134</v>
      </c>
      <c r="J3" s="132" t="s">
        <v>135</v>
      </c>
    </row>
    <row r="4" spans="2:10" ht="31.5" customHeight="1">
      <c r="B4" s="219" t="s">
        <v>213</v>
      </c>
      <c r="C4" s="219" t="s">
        <v>204</v>
      </c>
      <c r="D4" s="219"/>
      <c r="E4" s="220" t="s">
        <v>136</v>
      </c>
      <c r="F4" s="221"/>
      <c r="G4" s="222"/>
      <c r="H4" s="222"/>
      <c r="I4" s="222"/>
      <c r="J4" s="222"/>
    </row>
    <row r="5" spans="2:10" ht="66" customHeight="1">
      <c r="B5" s="112" t="s">
        <v>84</v>
      </c>
      <c r="C5" s="112" t="s">
        <v>140</v>
      </c>
      <c r="D5" s="112" t="s">
        <v>85</v>
      </c>
      <c r="E5" s="113" t="s">
        <v>86</v>
      </c>
      <c r="F5" s="110" t="s">
        <v>139</v>
      </c>
      <c r="G5" s="111"/>
      <c r="H5" s="111"/>
      <c r="I5" s="111"/>
      <c r="J5" s="223">
        <v>55000</v>
      </c>
    </row>
    <row r="6" spans="2:10" s="126" customFormat="1" ht="20.25" customHeight="1">
      <c r="B6" s="121" t="s">
        <v>112</v>
      </c>
      <c r="C6" s="121" t="s">
        <v>141</v>
      </c>
      <c r="D6" s="122" t="s">
        <v>113</v>
      </c>
      <c r="E6" s="123" t="s">
        <v>142</v>
      </c>
      <c r="F6" s="124" t="s">
        <v>139</v>
      </c>
      <c r="G6" s="125"/>
      <c r="H6" s="125"/>
      <c r="I6" s="125"/>
      <c r="J6" s="223">
        <v>600000</v>
      </c>
    </row>
    <row r="7" spans="2:10" s="126" customFormat="1" ht="28.5" customHeight="1">
      <c r="B7" s="127" t="s">
        <v>116</v>
      </c>
      <c r="C7" s="127" t="s">
        <v>143</v>
      </c>
      <c r="D7" s="127" t="s">
        <v>117</v>
      </c>
      <c r="E7" s="128" t="s">
        <v>144</v>
      </c>
      <c r="F7" s="124" t="s">
        <v>139</v>
      </c>
      <c r="G7" s="125"/>
      <c r="H7" s="125"/>
      <c r="I7" s="125"/>
      <c r="J7" s="223">
        <v>80000</v>
      </c>
    </row>
    <row r="8" spans="2:10" s="126" customFormat="1" ht="17.25" customHeight="1">
      <c r="B8" s="127" t="s">
        <v>120</v>
      </c>
      <c r="C8" s="127" t="s">
        <v>145</v>
      </c>
      <c r="D8" s="127" t="s">
        <v>121</v>
      </c>
      <c r="E8" s="129" t="s">
        <v>146</v>
      </c>
      <c r="F8" s="130" t="s">
        <v>139</v>
      </c>
      <c r="G8" s="131"/>
      <c r="H8" s="131"/>
      <c r="I8" s="131"/>
      <c r="J8" s="224">
        <v>372200</v>
      </c>
    </row>
    <row r="9" spans="2:10" ht="14.25">
      <c r="B9" s="108"/>
      <c r="C9" s="109"/>
      <c r="D9" s="109"/>
      <c r="E9" s="117"/>
      <c r="F9" s="115"/>
      <c r="G9" s="111"/>
      <c r="H9" s="111"/>
      <c r="I9" s="111"/>
      <c r="J9" s="116"/>
    </row>
    <row r="10" spans="2:10" ht="22.5" customHeight="1">
      <c r="B10" s="118"/>
      <c r="C10" s="118"/>
      <c r="D10" s="114"/>
      <c r="E10" s="225" t="s">
        <v>124</v>
      </c>
      <c r="F10" s="226"/>
      <c r="G10" s="227">
        <v>0</v>
      </c>
      <c r="H10" s="227">
        <v>0</v>
      </c>
      <c r="I10" s="227">
        <v>0</v>
      </c>
      <c r="J10" s="228">
        <f>J5+J6+J7+J8</f>
        <v>1107200</v>
      </c>
    </row>
    <row r="11" spans="2:10" ht="12.75">
      <c r="B11" s="105"/>
      <c r="C11" s="105"/>
      <c r="D11" s="105"/>
      <c r="E11" s="105"/>
      <c r="F11" s="105"/>
      <c r="G11" s="105"/>
      <c r="H11" s="105"/>
      <c r="I11" s="105"/>
      <c r="J11" s="105"/>
    </row>
    <row r="12" spans="2:10" ht="12.75">
      <c r="B12" s="272"/>
      <c r="C12" s="272"/>
      <c r="D12" s="272"/>
      <c r="E12" s="272"/>
      <c r="F12" s="272"/>
      <c r="G12" s="272"/>
      <c r="H12" s="272"/>
      <c r="I12" s="272"/>
      <c r="J12" s="272"/>
    </row>
    <row r="13" spans="2:10" ht="12.75">
      <c r="B13" s="247"/>
      <c r="C13" s="247"/>
      <c r="D13" s="247"/>
      <c r="E13" s="247"/>
      <c r="F13" s="247"/>
      <c r="G13" s="247"/>
      <c r="H13" s="247"/>
      <c r="I13" s="247"/>
      <c r="J13" s="247"/>
    </row>
    <row r="14" spans="2:10" ht="12.75">
      <c r="B14" s="247"/>
      <c r="C14" s="247"/>
      <c r="D14" s="247"/>
      <c r="E14" s="247"/>
      <c r="F14" s="247"/>
      <c r="G14" s="247"/>
      <c r="H14" s="247"/>
      <c r="I14" s="247"/>
      <c r="J14" s="247"/>
    </row>
    <row r="15" spans="2:10" ht="24" customHeight="1">
      <c r="B15" s="105"/>
      <c r="C15" s="105"/>
      <c r="D15" s="105"/>
      <c r="E15" s="119" t="s">
        <v>147</v>
      </c>
      <c r="F15" s="105"/>
      <c r="G15" s="105"/>
      <c r="H15" s="119"/>
      <c r="I15" s="105"/>
      <c r="J15" s="105"/>
    </row>
    <row r="16" spans="2:10" ht="12.75">
      <c r="B16" s="120"/>
      <c r="C16" s="105"/>
      <c r="D16" s="105"/>
      <c r="E16" s="105"/>
      <c r="F16" s="105"/>
      <c r="G16" s="105"/>
      <c r="H16" s="105"/>
      <c r="I16" s="105"/>
      <c r="J16" s="105"/>
    </row>
    <row r="17" spans="2:10" ht="12.75">
      <c r="B17" s="105"/>
      <c r="C17" s="105"/>
      <c r="D17" s="105"/>
      <c r="E17" s="105"/>
      <c r="F17" s="105"/>
      <c r="G17" s="105"/>
      <c r="H17" s="105"/>
      <c r="I17" s="105"/>
      <c r="J17" s="105"/>
    </row>
  </sheetData>
  <mergeCells count="5">
    <mergeCell ref="B14:J14"/>
    <mergeCell ref="G1:J1"/>
    <mergeCell ref="B2:J2"/>
    <mergeCell ref="B12:J12"/>
    <mergeCell ref="B13:J1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0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0.2421875" style="0" customWidth="1"/>
    <col min="2" max="2" width="9.25390625" style="0" customWidth="1"/>
    <col min="3" max="3" width="9.875" style="0" customWidth="1"/>
    <col min="4" max="4" width="51.875" style="0" customWidth="1"/>
    <col min="5" max="5" width="45.25390625" style="0" customWidth="1"/>
    <col min="6" max="6" width="11.625" style="0" customWidth="1"/>
    <col min="7" max="7" width="10.625" style="0" customWidth="1"/>
    <col min="8" max="8" width="12.00390625" style="0" customWidth="1"/>
  </cols>
  <sheetData>
    <row r="3" spans="2:8" ht="66" customHeight="1">
      <c r="B3" s="71"/>
      <c r="C3" s="71"/>
      <c r="D3" s="1"/>
      <c r="E3" s="1"/>
      <c r="F3" s="273" t="s">
        <v>207</v>
      </c>
      <c r="G3" s="273"/>
      <c r="H3" s="273"/>
    </row>
    <row r="4" spans="2:8" ht="19.5" customHeight="1">
      <c r="B4" s="274" t="s">
        <v>208</v>
      </c>
      <c r="C4" s="274"/>
      <c r="D4" s="274"/>
      <c r="E4" s="274"/>
      <c r="F4" s="274"/>
      <c r="G4" s="274"/>
      <c r="H4" s="274"/>
    </row>
    <row r="5" spans="2:8" ht="26.25" customHeight="1">
      <c r="B5" s="72"/>
      <c r="C5" s="72"/>
      <c r="D5" s="73"/>
      <c r="E5" s="74"/>
      <c r="F5" s="74"/>
      <c r="G5" s="75"/>
      <c r="H5" s="36" t="s">
        <v>4</v>
      </c>
    </row>
    <row r="6" spans="1:8" ht="140.25" customHeight="1">
      <c r="A6" s="11"/>
      <c r="B6" s="76" t="s">
        <v>78</v>
      </c>
      <c r="C6" s="76" t="s">
        <v>79</v>
      </c>
      <c r="D6" s="77" t="s">
        <v>80</v>
      </c>
      <c r="E6" s="78" t="s">
        <v>81</v>
      </c>
      <c r="F6" s="79" t="s">
        <v>1</v>
      </c>
      <c r="G6" s="78" t="s">
        <v>2</v>
      </c>
      <c r="H6" s="78" t="s">
        <v>82</v>
      </c>
    </row>
    <row r="7" spans="2:8" ht="18" customHeight="1">
      <c r="B7" s="81"/>
      <c r="C7" s="80"/>
      <c r="D7" s="82"/>
      <c r="E7" s="83"/>
      <c r="F7" s="84"/>
      <c r="G7" s="84"/>
      <c r="H7" s="84"/>
    </row>
    <row r="8" spans="2:8" ht="32.25" customHeight="1">
      <c r="B8" s="229" t="s">
        <v>213</v>
      </c>
      <c r="C8" s="230" t="s">
        <v>204</v>
      </c>
      <c r="D8" s="103" t="s">
        <v>83</v>
      </c>
      <c r="E8" s="83"/>
      <c r="F8" s="86">
        <f>F19</f>
        <v>14021800</v>
      </c>
      <c r="G8" s="86">
        <f>G9+G16+G17+G18</f>
        <v>1107200</v>
      </c>
      <c r="H8" s="86">
        <f>G8+F8</f>
        <v>15129000</v>
      </c>
    </row>
    <row r="9" spans="2:8" ht="50.25" customHeight="1">
      <c r="B9" s="87" t="s">
        <v>84</v>
      </c>
      <c r="C9" s="85" t="s">
        <v>85</v>
      </c>
      <c r="D9" s="83" t="s">
        <v>86</v>
      </c>
      <c r="E9" s="104" t="s">
        <v>87</v>
      </c>
      <c r="F9" s="88">
        <v>2230201</v>
      </c>
      <c r="G9" s="88">
        <v>55000</v>
      </c>
      <c r="H9" s="86">
        <f>F9+G9</f>
        <v>2285201</v>
      </c>
    </row>
    <row r="10" spans="2:8" ht="36.75" customHeight="1">
      <c r="B10" s="87" t="s">
        <v>88</v>
      </c>
      <c r="C10" s="85" t="s">
        <v>89</v>
      </c>
      <c r="D10" s="83" t="s">
        <v>90</v>
      </c>
      <c r="E10" s="83" t="s">
        <v>91</v>
      </c>
      <c r="F10" s="88">
        <v>879659</v>
      </c>
      <c r="G10" s="89"/>
      <c r="H10" s="86">
        <f>G10+F10</f>
        <v>879659</v>
      </c>
    </row>
    <row r="11" spans="2:8" ht="27" customHeight="1">
      <c r="B11" s="87" t="s">
        <v>92</v>
      </c>
      <c r="C11" s="85" t="s">
        <v>93</v>
      </c>
      <c r="D11" s="83" t="s">
        <v>94</v>
      </c>
      <c r="E11" s="83" t="s">
        <v>95</v>
      </c>
      <c r="F11" s="88">
        <v>806200</v>
      </c>
      <c r="G11" s="89"/>
      <c r="H11" s="86">
        <f>F11</f>
        <v>806200</v>
      </c>
    </row>
    <row r="12" spans="2:8" ht="53.25" customHeight="1">
      <c r="B12" s="87" t="s">
        <v>96</v>
      </c>
      <c r="C12" s="85" t="s">
        <v>97</v>
      </c>
      <c r="D12" s="83" t="s">
        <v>98</v>
      </c>
      <c r="E12" s="83" t="s">
        <v>99</v>
      </c>
      <c r="F12" s="88">
        <v>9833700</v>
      </c>
      <c r="G12" s="89"/>
      <c r="H12" s="86">
        <f>F12</f>
        <v>9833700</v>
      </c>
    </row>
    <row r="13" spans="2:8" ht="40.5" customHeight="1">
      <c r="B13" s="87" t="s">
        <v>100</v>
      </c>
      <c r="C13" s="85" t="s">
        <v>101</v>
      </c>
      <c r="D13" s="83" t="s">
        <v>102</v>
      </c>
      <c r="E13" s="83" t="s">
        <v>103</v>
      </c>
      <c r="F13" s="88">
        <v>2722400</v>
      </c>
      <c r="G13" s="89"/>
      <c r="H13" s="86">
        <f>F13</f>
        <v>2722400</v>
      </c>
    </row>
    <row r="14" spans="2:8" ht="34.5" customHeight="1">
      <c r="B14" s="87" t="s">
        <v>104</v>
      </c>
      <c r="C14" s="85" t="s">
        <v>105</v>
      </c>
      <c r="D14" s="83" t="s">
        <v>106</v>
      </c>
      <c r="E14" s="83" t="s">
        <v>107</v>
      </c>
      <c r="F14" s="88">
        <v>691500</v>
      </c>
      <c r="G14" s="89"/>
      <c r="H14" s="86">
        <v>691500</v>
      </c>
    </row>
    <row r="15" spans="2:8" ht="39" customHeight="1">
      <c r="B15" s="87" t="s">
        <v>108</v>
      </c>
      <c r="C15" s="85" t="s">
        <v>109</v>
      </c>
      <c r="D15" s="83" t="s">
        <v>110</v>
      </c>
      <c r="E15" s="83" t="s">
        <v>111</v>
      </c>
      <c r="F15" s="88">
        <v>53000</v>
      </c>
      <c r="G15" s="89"/>
      <c r="H15" s="86">
        <f>F15</f>
        <v>53000</v>
      </c>
    </row>
    <row r="16" spans="2:8" ht="27.75" customHeight="1">
      <c r="B16" s="87" t="s">
        <v>112</v>
      </c>
      <c r="C16" s="85" t="s">
        <v>113</v>
      </c>
      <c r="D16" s="83" t="s">
        <v>114</v>
      </c>
      <c r="E16" s="83" t="s">
        <v>115</v>
      </c>
      <c r="F16" s="88">
        <v>219040</v>
      </c>
      <c r="G16" s="88">
        <v>600000</v>
      </c>
      <c r="H16" s="86">
        <f>G16+F16</f>
        <v>819040</v>
      </c>
    </row>
    <row r="17" spans="2:8" ht="31.5" customHeight="1">
      <c r="B17" s="87" t="s">
        <v>116</v>
      </c>
      <c r="C17" s="85" t="s">
        <v>117</v>
      </c>
      <c r="D17" s="90" t="s">
        <v>118</v>
      </c>
      <c r="E17" s="91" t="s">
        <v>119</v>
      </c>
      <c r="F17" s="88"/>
      <c r="G17" s="88">
        <v>80000</v>
      </c>
      <c r="H17" s="86">
        <f>G17+F17</f>
        <v>80000</v>
      </c>
    </row>
    <row r="18" spans="2:8" ht="42.75" customHeight="1">
      <c r="B18" s="87" t="s">
        <v>120</v>
      </c>
      <c r="C18" s="85" t="s">
        <v>121</v>
      </c>
      <c r="D18" s="90" t="s">
        <v>122</v>
      </c>
      <c r="E18" s="90" t="s">
        <v>123</v>
      </c>
      <c r="F18" s="89"/>
      <c r="G18" s="88">
        <v>372200</v>
      </c>
      <c r="H18" s="86">
        <f>G18+F18</f>
        <v>372200</v>
      </c>
    </row>
    <row r="19" spans="2:8" ht="23.25" customHeight="1">
      <c r="B19" s="87"/>
      <c r="C19" s="85"/>
      <c r="D19" s="92" t="s">
        <v>124</v>
      </c>
      <c r="E19" s="83"/>
      <c r="F19" s="86">
        <f>F9+F10+F11+F12+F15+F16</f>
        <v>14021800</v>
      </c>
      <c r="G19" s="86">
        <f>G7+G8</f>
        <v>1107200</v>
      </c>
      <c r="H19" s="86">
        <f>F19+G19</f>
        <v>15129000</v>
      </c>
    </row>
    <row r="20" spans="2:8" ht="3" customHeight="1" hidden="1">
      <c r="B20" s="94"/>
      <c r="C20" s="95"/>
      <c r="D20" s="96"/>
      <c r="E20" s="97"/>
      <c r="F20" s="97"/>
      <c r="G20" s="97"/>
      <c r="H20" s="98">
        <f aca="true" t="shared" si="0" ref="H20:H34">G20+F20</f>
        <v>0</v>
      </c>
    </row>
    <row r="21" spans="2:8" ht="15" hidden="1">
      <c r="B21" s="94"/>
      <c r="C21" s="95"/>
      <c r="D21" s="96"/>
      <c r="E21" s="97"/>
      <c r="F21" s="97"/>
      <c r="G21" s="97"/>
      <c r="H21" s="98">
        <f t="shared" si="0"/>
        <v>0</v>
      </c>
    </row>
    <row r="22" spans="2:8" ht="15" hidden="1">
      <c r="B22" s="94"/>
      <c r="C22" s="95"/>
      <c r="D22" s="96"/>
      <c r="E22" s="97"/>
      <c r="F22" s="97"/>
      <c r="G22" s="97"/>
      <c r="H22" s="98">
        <f t="shared" si="0"/>
        <v>0</v>
      </c>
    </row>
    <row r="23" spans="2:8" ht="15" hidden="1">
      <c r="B23" s="94"/>
      <c r="C23" s="95"/>
      <c r="D23" s="96"/>
      <c r="E23" s="97"/>
      <c r="F23" s="97"/>
      <c r="G23" s="97"/>
      <c r="H23" s="98">
        <f t="shared" si="0"/>
        <v>0</v>
      </c>
    </row>
    <row r="24" spans="2:8" ht="15" hidden="1">
      <c r="B24" s="94"/>
      <c r="C24" s="95"/>
      <c r="D24" s="96"/>
      <c r="E24" s="97"/>
      <c r="F24" s="97"/>
      <c r="G24" s="97"/>
      <c r="H24" s="98">
        <f t="shared" si="0"/>
        <v>0</v>
      </c>
    </row>
    <row r="25" spans="2:8" ht="15" hidden="1">
      <c r="B25" s="94"/>
      <c r="C25" s="95"/>
      <c r="D25" s="96"/>
      <c r="E25" s="97"/>
      <c r="F25" s="97"/>
      <c r="G25" s="97"/>
      <c r="H25" s="98">
        <f t="shared" si="0"/>
        <v>0</v>
      </c>
    </row>
    <row r="26" spans="2:8" ht="15" hidden="1">
      <c r="B26" s="94"/>
      <c r="C26" s="95"/>
      <c r="D26" s="96"/>
      <c r="E26" s="97"/>
      <c r="F26" s="97"/>
      <c r="G26" s="97"/>
      <c r="H26" s="98">
        <f t="shared" si="0"/>
        <v>0</v>
      </c>
    </row>
    <row r="27" spans="2:8" ht="15" hidden="1">
      <c r="B27" s="94"/>
      <c r="C27" s="95"/>
      <c r="D27" s="96"/>
      <c r="E27" s="97"/>
      <c r="F27" s="97"/>
      <c r="G27" s="97"/>
      <c r="H27" s="98">
        <f t="shared" si="0"/>
        <v>0</v>
      </c>
    </row>
    <row r="28" spans="2:8" ht="15" hidden="1">
      <c r="B28" s="94"/>
      <c r="C28" s="95"/>
      <c r="D28" s="96"/>
      <c r="E28" s="97"/>
      <c r="F28" s="97"/>
      <c r="G28" s="97"/>
      <c r="H28" s="98">
        <f t="shared" si="0"/>
        <v>0</v>
      </c>
    </row>
    <row r="29" spans="2:8" ht="15" hidden="1">
      <c r="B29" s="94"/>
      <c r="C29" s="95"/>
      <c r="D29" s="96"/>
      <c r="E29" s="97"/>
      <c r="F29" s="97"/>
      <c r="G29" s="97"/>
      <c r="H29" s="98">
        <f t="shared" si="0"/>
        <v>0</v>
      </c>
    </row>
    <row r="30" spans="2:8" ht="15" hidden="1">
      <c r="B30" s="94"/>
      <c r="C30" s="95"/>
      <c r="D30" s="96"/>
      <c r="E30" s="97"/>
      <c r="F30" s="97"/>
      <c r="G30" s="97"/>
      <c r="H30" s="98">
        <f t="shared" si="0"/>
        <v>0</v>
      </c>
    </row>
    <row r="31" spans="2:8" ht="14.25" hidden="1">
      <c r="B31" s="93"/>
      <c r="C31" s="99"/>
      <c r="D31" s="100"/>
      <c r="E31" s="97"/>
      <c r="F31" s="97"/>
      <c r="G31" s="97"/>
      <c r="H31" s="98">
        <f t="shared" si="0"/>
        <v>0</v>
      </c>
    </row>
    <row r="32" spans="2:8" ht="14.25" hidden="1">
      <c r="B32" s="93"/>
      <c r="C32" s="99"/>
      <c r="D32" s="100"/>
      <c r="E32" s="97"/>
      <c r="F32" s="97"/>
      <c r="G32" s="97"/>
      <c r="H32" s="98">
        <f t="shared" si="0"/>
        <v>0</v>
      </c>
    </row>
    <row r="33" spans="2:8" ht="14.25" hidden="1">
      <c r="B33" s="93"/>
      <c r="C33" s="99"/>
      <c r="D33" s="100"/>
      <c r="E33" s="97"/>
      <c r="F33" s="97"/>
      <c r="G33" s="97"/>
      <c r="H33" s="98">
        <f t="shared" si="0"/>
        <v>0</v>
      </c>
    </row>
    <row r="34" spans="2:8" ht="15" hidden="1">
      <c r="B34" s="94"/>
      <c r="C34" s="95"/>
      <c r="D34" s="100"/>
      <c r="E34" s="101"/>
      <c r="F34" s="101"/>
      <c r="G34" s="101"/>
      <c r="H34" s="98">
        <f t="shared" si="0"/>
        <v>0</v>
      </c>
    </row>
    <row r="35" spans="2:8" ht="12.75">
      <c r="B35" s="71"/>
      <c r="C35" s="71"/>
      <c r="D35" s="1"/>
      <c r="E35" s="1"/>
      <c r="F35" s="1"/>
      <c r="G35" s="1"/>
      <c r="H35" s="1"/>
    </row>
    <row r="36" spans="2:8" ht="12.75">
      <c r="B36" s="102"/>
      <c r="C36" s="102" t="s">
        <v>125</v>
      </c>
      <c r="D36" s="102"/>
      <c r="E36" s="1"/>
      <c r="F36" s="1"/>
      <c r="G36" s="1"/>
      <c r="H36" s="1"/>
    </row>
    <row r="37" spans="2:8" ht="12.75">
      <c r="B37" s="102"/>
      <c r="C37" s="102"/>
      <c r="D37" s="102"/>
      <c r="E37" s="1"/>
      <c r="F37" s="102"/>
      <c r="G37" s="1"/>
      <c r="H37" s="1"/>
    </row>
    <row r="38" spans="2:8" ht="12.75">
      <c r="B38" s="71"/>
      <c r="C38" s="71"/>
      <c r="D38" s="1"/>
      <c r="E38" s="1"/>
      <c r="F38" s="1"/>
      <c r="G38" s="1"/>
      <c r="H38" s="1"/>
    </row>
    <row r="39" spans="2:8" ht="12.75">
      <c r="B39" s="71"/>
      <c r="C39" s="71"/>
      <c r="D39" s="1"/>
      <c r="E39" s="1"/>
      <c r="F39" s="1"/>
      <c r="G39" s="1"/>
      <c r="H39" s="1"/>
    </row>
    <row r="40" spans="2:8" ht="12.75">
      <c r="B40" s="71"/>
      <c r="C40" s="71"/>
      <c r="D40" s="1"/>
      <c r="E40" s="1"/>
      <c r="F40" s="1"/>
      <c r="G40" s="1"/>
      <c r="H40" s="1"/>
    </row>
  </sheetData>
  <mergeCells count="2">
    <mergeCell ref="F3:H3"/>
    <mergeCell ref="B4:H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2017-01-05T07:42:25Z</cp:lastPrinted>
  <dcterms:created xsi:type="dcterms:W3CDTF">2001-02-22T12:40:14Z</dcterms:created>
  <dcterms:modified xsi:type="dcterms:W3CDTF">2017-01-05T11:23:53Z</dcterms:modified>
  <cp:category/>
  <cp:version/>
  <cp:contentType/>
  <cp:contentStatus/>
</cp:coreProperties>
</file>